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CapSin" algorithmName="SHA-512" hashValue="lsZwo5R8BeFxicDICCcuzElUeqSA8k1op7ltDYNmTlsZR3LKLHcMI/2Dhf6yX1hyqPMiTwI7p/LJ9bou+gziug==" saltValue="3gbNN0PvH7OvwBnx8bqXNQ==" spinCount="10000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Alex\argolis-yacht.ru\www\www\REGATTAs\R25\"/>
    </mc:Choice>
  </mc:AlternateContent>
  <bookViews>
    <workbookView xWindow="240" yWindow="135" windowWidth="20115" windowHeight="9780" tabRatio="797" activeTab="3"/>
  </bookViews>
  <sheets>
    <sheet name="A" sheetId="4" r:id="rId1"/>
    <sheet name="B" sheetId="3" r:id="rId2"/>
    <sheet name="Р" sheetId="2" r:id="rId3"/>
    <sheet name="общ (внесены штрафы за спинакер" sheetId="1" r:id="rId4"/>
    <sheet name="общий (old)" sheetId="8" r:id="rId5"/>
  </sheets>
  <definedNames>
    <definedName name="_xlnm._FilterDatabase" localSheetId="0" hidden="1">A!$T$1:$T$45</definedName>
    <definedName name="_xlnm._FilterDatabase" localSheetId="1" hidden="1">B!$T$1:$T$45</definedName>
    <definedName name="_xlnm._FilterDatabase" localSheetId="3" hidden="1">'общ (внесены штрафы за спинакер'!$T$1:$T$45</definedName>
    <definedName name="_xlnm._FilterDatabase" localSheetId="4" hidden="1">'общий (old)'!$T$1:$T$45</definedName>
    <definedName name="_xlnm._FilterDatabase" localSheetId="2" hidden="1">Р!$T$1:$T$45</definedName>
    <definedName name="lh" hidden="1">{#N/A,#N/A,TRUE,"Сводка балансов"}</definedName>
    <definedName name="Pasp" hidden="1">{#N/A,#N/A,TRUE,"Сводка балансов"}</definedName>
    <definedName name="Volgina" hidden="1">{#N/A,#N/A,TRUE,"Сводка балансов"}</definedName>
    <definedName name="wrn.Сводка." hidden="1">{#N/A,#N/A,TRUE,"Сводка балансов"}</definedName>
    <definedName name="yty" hidden="1">{#N/A,#N/A,TRUE,"Сводка балансов"}</definedName>
    <definedName name="ааа" hidden="1">{#N/A,#N/A,TRUE,"Сводка балансов"}</definedName>
    <definedName name="вавыпаа" hidden="1">{#N/A,#N/A,TRUE,"Сводка балансов"}</definedName>
    <definedName name="вввв" hidden="1">{#N/A,#N/A,TRUE,"Сводка балансов"}</definedName>
    <definedName name="гандикап" localSheetId="0">A!$R$3</definedName>
    <definedName name="гандикап" localSheetId="1">B!$R$3</definedName>
    <definedName name="гандикап" localSheetId="3">'общ (внесены штрафы за спинакер'!$R$3</definedName>
    <definedName name="гандикап" localSheetId="4">'общий (old)'!$R$3</definedName>
    <definedName name="гандикап" localSheetId="2">Р!$R$3</definedName>
    <definedName name="даша" hidden="1">{#N/A,#N/A,TRUE,"Сводка балансов"}</definedName>
    <definedName name="комп1" hidden="1">{#N/A,#N/A,TRUE,"Сводка балансов"}</definedName>
    <definedName name="Контруклон" hidden="1">{#N/A,#N/A,TRUE,"Сводка балансов"}</definedName>
    <definedName name="м" hidden="1">{#N/A,#N/A,TRUE,"Сводка балансов"}</definedName>
    <definedName name="маша" hidden="1">{#N/A,#N/A,TRUE,"Сводка балансов"}</definedName>
    <definedName name="метро" hidden="1">{#N/A,#N/A,TRUE,"Сводка балансов"}</definedName>
    <definedName name="параша" hidden="1">{#N/A,#N/A,TRUE,"Сводка балансов"}</definedName>
    <definedName name="паша" hidden="1">{#N/A,#N/A,TRUE,"Сводка балансов"}</definedName>
    <definedName name="рено" hidden="1">{#N/A,#N/A,TRUE,"Сводка балансов"}</definedName>
    <definedName name="РПТ" hidden="1">{#N/A,#N/A,TRUE,"Сводка балансов"}</definedName>
    <definedName name="рррр" hidden="1">{#N/A,#N/A,TRUE,"Сводка балансов"}</definedName>
    <definedName name="ррррр" hidden="1">{#N/A,#N/A,TRUE,"Сводка балансов"}</definedName>
    <definedName name="сс" hidden="1">{#N/A,#N/A,TRUE,"Сводка балансов"}</definedName>
    <definedName name="тимс" hidden="1">{#N/A,#N/A,TRUE,"Сводка балансов"}</definedName>
    <definedName name="трог" hidden="1">{#N/A,#N/A,TRUE,"Сводка балансов"}</definedName>
    <definedName name="ффф" hidden="1">{#N/A,#N/A,TRUE,"Сводка балансов"}</definedName>
    <definedName name="цуецкуе" hidden="1">{#N/A,#N/A,TRUE,"Сводка балансов"}</definedName>
  </definedNames>
  <calcPr calcId="152511"/>
</workbook>
</file>

<file path=xl/calcChain.xml><?xml version="1.0" encoding="utf-8"?>
<calcChain xmlns="http://schemas.openxmlformats.org/spreadsheetml/2006/main">
  <c r="Y34" i="1" l="1"/>
  <c r="AS33" i="1"/>
  <c r="AS34" i="1"/>
  <c r="BH34" i="1"/>
  <c r="EX44" i="8"/>
  <c r="EW44" i="8"/>
  <c r="DL44" i="8"/>
  <c r="DM44" i="8" s="1"/>
  <c r="CJ44" i="8"/>
  <c r="CK44" i="8" s="1"/>
  <c r="BX44" i="8"/>
  <c r="BU44" i="8"/>
  <c r="BT44" i="8"/>
  <c r="BV44" i="8" s="1"/>
  <c r="EG44" i="8" s="1"/>
  <c r="EH44" i="8" s="1"/>
  <c r="BS44" i="8"/>
  <c r="BP44" i="8"/>
  <c r="BO44" i="8"/>
  <c r="BQ44" i="8" s="1"/>
  <c r="DZ44" i="8" s="1"/>
  <c r="EA44" i="8" s="1"/>
  <c r="BN44" i="8"/>
  <c r="BK44" i="8"/>
  <c r="BJ44" i="8"/>
  <c r="BL44" i="8" s="1"/>
  <c r="DS44" i="8" s="1"/>
  <c r="BI44" i="8"/>
  <c r="BF44" i="8"/>
  <c r="BE44" i="8"/>
  <c r="BG44" i="8" s="1"/>
  <c r="BD44" i="8"/>
  <c r="BA44" i="8"/>
  <c r="AZ44" i="8"/>
  <c r="BB44" i="8" s="1"/>
  <c r="DE44" i="8" s="1"/>
  <c r="DF44" i="8" s="1"/>
  <c r="AY44" i="8"/>
  <c r="AV44" i="8"/>
  <c r="AU44" i="8"/>
  <c r="AW44" i="8" s="1"/>
  <c r="CX44" i="8" s="1"/>
  <c r="CY44" i="8" s="1"/>
  <c r="AT44" i="8"/>
  <c r="AQ44" i="8"/>
  <c r="AP44" i="8"/>
  <c r="AR44" i="8" s="1"/>
  <c r="CQ44" i="8" s="1"/>
  <c r="CR44" i="8" s="1"/>
  <c r="AO44" i="8"/>
  <c r="AL44" i="8"/>
  <c r="AK44" i="8"/>
  <c r="AM44" i="8" s="1"/>
  <c r="AJ44" i="8"/>
  <c r="AG44" i="8"/>
  <c r="AF44" i="8"/>
  <c r="AH44" i="8" s="1"/>
  <c r="CC44" i="8" s="1"/>
  <c r="CD44" i="8" s="1"/>
  <c r="AE44" i="8"/>
  <c r="AB44" i="8"/>
  <c r="AA44" i="8"/>
  <c r="AC44" i="8" s="1"/>
  <c r="BY44" i="8" s="1"/>
  <c r="BZ44" i="8" s="1"/>
  <c r="Z44" i="8"/>
  <c r="R44" i="8"/>
  <c r="Q44" i="8"/>
  <c r="EX43" i="8"/>
  <c r="EW43" i="8"/>
  <c r="EG43" i="8"/>
  <c r="EH43" i="8" s="1"/>
  <c r="DZ43" i="8"/>
  <c r="EA43" i="8" s="1"/>
  <c r="DE43" i="8"/>
  <c r="DF43" i="8" s="1"/>
  <c r="CC43" i="8"/>
  <c r="CD43" i="8" s="1"/>
  <c r="BX43" i="8"/>
  <c r="BU43" i="8"/>
  <c r="BT43" i="8"/>
  <c r="BV43" i="8" s="1"/>
  <c r="BS43" i="8"/>
  <c r="BP43" i="8"/>
  <c r="BO43" i="8"/>
  <c r="BQ43" i="8" s="1"/>
  <c r="BN43" i="8"/>
  <c r="BK43" i="8"/>
  <c r="BJ43" i="8"/>
  <c r="BL43" i="8" s="1"/>
  <c r="DS43" i="8" s="1"/>
  <c r="BI43" i="8"/>
  <c r="BF43" i="8"/>
  <c r="BE43" i="8"/>
  <c r="BG43" i="8" s="1"/>
  <c r="DL43" i="8" s="1"/>
  <c r="DM43" i="8" s="1"/>
  <c r="BD43" i="8"/>
  <c r="BA43" i="8"/>
  <c r="AZ43" i="8"/>
  <c r="BB43" i="8" s="1"/>
  <c r="AY43" i="8"/>
  <c r="AV43" i="8"/>
  <c r="AU43" i="8"/>
  <c r="AW43" i="8" s="1"/>
  <c r="CX43" i="8" s="1"/>
  <c r="CY43" i="8" s="1"/>
  <c r="AT43" i="8"/>
  <c r="AQ43" i="8"/>
  <c r="AP43" i="8"/>
  <c r="AR43" i="8" s="1"/>
  <c r="CQ43" i="8" s="1"/>
  <c r="CR43" i="8" s="1"/>
  <c r="AO43" i="8"/>
  <c r="AL43" i="8"/>
  <c r="AK43" i="8"/>
  <c r="AM43" i="8" s="1"/>
  <c r="CJ43" i="8" s="1"/>
  <c r="CK43" i="8" s="1"/>
  <c r="AJ43" i="8"/>
  <c r="AG43" i="8"/>
  <c r="AF43" i="8"/>
  <c r="AH43" i="8" s="1"/>
  <c r="AE43" i="8"/>
  <c r="AB43" i="8"/>
  <c r="AA43" i="8"/>
  <c r="AC43" i="8" s="1"/>
  <c r="BY43" i="8" s="1"/>
  <c r="BZ43" i="8" s="1"/>
  <c r="Z43" i="8"/>
  <c r="R43" i="8"/>
  <c r="Q43" i="8"/>
  <c r="EX42" i="8"/>
  <c r="EW42" i="8"/>
  <c r="CR42" i="8"/>
  <c r="CD42" i="8"/>
  <c r="BX42" i="8"/>
  <c r="BV42" i="8"/>
  <c r="EG42" i="8" s="1"/>
  <c r="EH42" i="8" s="1"/>
  <c r="BU42" i="8"/>
  <c r="BT42" i="8"/>
  <c r="BS42" i="8"/>
  <c r="BQ42" i="8"/>
  <c r="DZ42" i="8" s="1"/>
  <c r="EA42" i="8" s="1"/>
  <c r="BP42" i="8"/>
  <c r="BO42" i="8"/>
  <c r="BN42" i="8"/>
  <c r="BL42" i="8"/>
  <c r="DS42" i="8" s="1"/>
  <c r="DT42" i="8" s="1"/>
  <c r="BK42" i="8"/>
  <c r="BJ42" i="8"/>
  <c r="BI42" i="8"/>
  <c r="BG42" i="8"/>
  <c r="DL42" i="8" s="1"/>
  <c r="DM42" i="8" s="1"/>
  <c r="BF42" i="8"/>
  <c r="BE42" i="8"/>
  <c r="BD42" i="8"/>
  <c r="BB42" i="8"/>
  <c r="DE42" i="8" s="1"/>
  <c r="DF42" i="8" s="1"/>
  <c r="BA42" i="8"/>
  <c r="AZ42" i="8"/>
  <c r="AY42" i="8"/>
  <c r="AW42" i="8"/>
  <c r="CX42" i="8" s="1"/>
  <c r="CY42" i="8" s="1"/>
  <c r="AV42" i="8"/>
  <c r="AU42" i="8"/>
  <c r="AT42" i="8"/>
  <c r="AR42" i="8"/>
  <c r="CQ42" i="8" s="1"/>
  <c r="AQ42" i="8"/>
  <c r="AP42" i="8"/>
  <c r="AO42" i="8"/>
  <c r="AM42" i="8"/>
  <c r="CJ42" i="8" s="1"/>
  <c r="CK42" i="8" s="1"/>
  <c r="AL42" i="8"/>
  <c r="AK42" i="8"/>
  <c r="AJ42" i="8"/>
  <c r="AH42" i="8"/>
  <c r="CC42" i="8" s="1"/>
  <c r="AG42" i="8"/>
  <c r="AF42" i="8"/>
  <c r="AE42" i="8"/>
  <c r="AC42" i="8"/>
  <c r="BY42" i="8" s="1"/>
  <c r="BZ42" i="8" s="1"/>
  <c r="AB42" i="8"/>
  <c r="AA42" i="8"/>
  <c r="Z42" i="8"/>
  <c r="R42" i="8"/>
  <c r="Q42" i="8"/>
  <c r="EX41" i="8"/>
  <c r="EW41" i="8"/>
  <c r="DZ41" i="8"/>
  <c r="EA41" i="8" s="1"/>
  <c r="DE41" i="8"/>
  <c r="DF41" i="8" s="1"/>
  <c r="BX41" i="8"/>
  <c r="BV41" i="8"/>
  <c r="EG41" i="8" s="1"/>
  <c r="EH41" i="8" s="1"/>
  <c r="BU41" i="8"/>
  <c r="BT41" i="8"/>
  <c r="BS41" i="8"/>
  <c r="BQ41" i="8"/>
  <c r="BP41" i="8"/>
  <c r="BO41" i="8"/>
  <c r="BN41" i="8"/>
  <c r="BL41" i="8"/>
  <c r="DS41" i="8" s="1"/>
  <c r="BK41" i="8"/>
  <c r="BJ41" i="8"/>
  <c r="BI41" i="8"/>
  <c r="BG41" i="8"/>
  <c r="DL41" i="8" s="1"/>
  <c r="DM41" i="8" s="1"/>
  <c r="BF41" i="8"/>
  <c r="BE41" i="8"/>
  <c r="BD41" i="8"/>
  <c r="BB41" i="8"/>
  <c r="BA41" i="8"/>
  <c r="AZ41" i="8"/>
  <c r="AY41" i="8"/>
  <c r="AW41" i="8"/>
  <c r="CX41" i="8" s="1"/>
  <c r="CY41" i="8" s="1"/>
  <c r="AV41" i="8"/>
  <c r="AU41" i="8"/>
  <c r="AT41" i="8"/>
  <c r="AR41" i="8"/>
  <c r="CQ41" i="8" s="1"/>
  <c r="CR41" i="8" s="1"/>
  <c r="AQ41" i="8"/>
  <c r="AP41" i="8"/>
  <c r="AO41" i="8"/>
  <c r="AM41" i="8"/>
  <c r="CJ41" i="8" s="1"/>
  <c r="CK41" i="8" s="1"/>
  <c r="AL41" i="8"/>
  <c r="AK41" i="8"/>
  <c r="AJ41" i="8"/>
  <c r="AH41" i="8"/>
  <c r="CC41" i="8" s="1"/>
  <c r="CD41" i="8" s="1"/>
  <c r="AG41" i="8"/>
  <c r="AF41" i="8"/>
  <c r="AE41" i="8"/>
  <c r="AC41" i="8"/>
  <c r="BY41" i="8" s="1"/>
  <c r="BZ41" i="8" s="1"/>
  <c r="AB41" i="8"/>
  <c r="AA41" i="8"/>
  <c r="Z41" i="8"/>
  <c r="R41" i="8"/>
  <c r="Q41" i="8"/>
  <c r="EX40" i="8"/>
  <c r="EW40" i="8"/>
  <c r="EA40" i="8"/>
  <c r="BY40" i="8"/>
  <c r="BZ40" i="8" s="1"/>
  <c r="BX40" i="8"/>
  <c r="BU40" i="8"/>
  <c r="BT40" i="8"/>
  <c r="BV40" i="8" s="1"/>
  <c r="EG40" i="8" s="1"/>
  <c r="EH40" i="8" s="1"/>
  <c r="BS40" i="8"/>
  <c r="BP40" i="8"/>
  <c r="BO40" i="8"/>
  <c r="BQ40" i="8" s="1"/>
  <c r="DZ40" i="8" s="1"/>
  <c r="BN40" i="8"/>
  <c r="BK40" i="8"/>
  <c r="BJ40" i="8"/>
  <c r="BL40" i="8" s="1"/>
  <c r="DS40" i="8" s="1"/>
  <c r="DT40" i="8" s="1"/>
  <c r="BI40" i="8"/>
  <c r="BF40" i="8"/>
  <c r="BE40" i="8"/>
  <c r="BG40" i="8" s="1"/>
  <c r="DL40" i="8" s="1"/>
  <c r="BD40" i="8"/>
  <c r="BA40" i="8"/>
  <c r="AZ40" i="8"/>
  <c r="BB40" i="8" s="1"/>
  <c r="DE40" i="8" s="1"/>
  <c r="DF40" i="8" s="1"/>
  <c r="AY40" i="8"/>
  <c r="AV40" i="8"/>
  <c r="AU40" i="8"/>
  <c r="AW40" i="8" s="1"/>
  <c r="CX40" i="8" s="1"/>
  <c r="CY40" i="8" s="1"/>
  <c r="AT40" i="8"/>
  <c r="AQ40" i="8"/>
  <c r="AP40" i="8"/>
  <c r="AR40" i="8" s="1"/>
  <c r="CQ40" i="8" s="1"/>
  <c r="CR40" i="8" s="1"/>
  <c r="AO40" i="8"/>
  <c r="AL40" i="8"/>
  <c r="AK40" i="8"/>
  <c r="AM40" i="8" s="1"/>
  <c r="CJ40" i="8" s="1"/>
  <c r="CK40" i="8" s="1"/>
  <c r="AJ40" i="8"/>
  <c r="AG40" i="8"/>
  <c r="AF40" i="8"/>
  <c r="AH40" i="8" s="1"/>
  <c r="CC40" i="8" s="1"/>
  <c r="CD40" i="8" s="1"/>
  <c r="AE40" i="8"/>
  <c r="AB40" i="8"/>
  <c r="AA40" i="8"/>
  <c r="AC40" i="8" s="1"/>
  <c r="Z40" i="8"/>
  <c r="R40" i="8"/>
  <c r="Q40" i="8"/>
  <c r="EX39" i="8"/>
  <c r="EW39" i="8"/>
  <c r="EG39" i="8"/>
  <c r="EH39" i="8" s="1"/>
  <c r="DM39" i="8"/>
  <c r="BX39" i="8"/>
  <c r="BU39" i="8"/>
  <c r="BT39" i="8"/>
  <c r="BV39" i="8" s="1"/>
  <c r="BS39" i="8"/>
  <c r="BP39" i="8"/>
  <c r="BO39" i="8"/>
  <c r="BQ39" i="8" s="1"/>
  <c r="DZ39" i="8" s="1"/>
  <c r="EA39" i="8" s="1"/>
  <c r="BN39" i="8"/>
  <c r="BK39" i="8"/>
  <c r="BJ39" i="8"/>
  <c r="BL39" i="8" s="1"/>
  <c r="DS39" i="8" s="1"/>
  <c r="BI39" i="8"/>
  <c r="BF39" i="8"/>
  <c r="BE39" i="8"/>
  <c r="BG39" i="8" s="1"/>
  <c r="DL39" i="8" s="1"/>
  <c r="BD39" i="8"/>
  <c r="BA39" i="8"/>
  <c r="AZ39" i="8"/>
  <c r="BB39" i="8" s="1"/>
  <c r="DE39" i="8" s="1"/>
  <c r="DF39" i="8" s="1"/>
  <c r="AY39" i="8"/>
  <c r="AV39" i="8"/>
  <c r="AU39" i="8"/>
  <c r="AW39" i="8" s="1"/>
  <c r="CX39" i="8" s="1"/>
  <c r="CY39" i="8" s="1"/>
  <c r="AT39" i="8"/>
  <c r="AQ39" i="8"/>
  <c r="AP39" i="8"/>
  <c r="AR39" i="8" s="1"/>
  <c r="CQ39" i="8" s="1"/>
  <c r="CR39" i="8" s="1"/>
  <c r="AO39" i="8"/>
  <c r="AL39" i="8"/>
  <c r="AK39" i="8"/>
  <c r="AM39" i="8" s="1"/>
  <c r="CJ39" i="8" s="1"/>
  <c r="CK39" i="8" s="1"/>
  <c r="AJ39" i="8"/>
  <c r="AG39" i="8"/>
  <c r="AF39" i="8"/>
  <c r="AH39" i="8" s="1"/>
  <c r="CC39" i="8" s="1"/>
  <c r="CD39" i="8" s="1"/>
  <c r="AE39" i="8"/>
  <c r="AB39" i="8"/>
  <c r="AA39" i="8"/>
  <c r="AC39" i="8" s="1"/>
  <c r="BY39" i="8" s="1"/>
  <c r="BZ39" i="8" s="1"/>
  <c r="Z39" i="8"/>
  <c r="R39" i="8"/>
  <c r="Q39" i="8"/>
  <c r="EX38" i="8"/>
  <c r="EW38" i="8"/>
  <c r="CC38" i="8"/>
  <c r="CD38" i="8" s="1"/>
  <c r="BX38" i="8"/>
  <c r="BV38" i="8"/>
  <c r="EG38" i="8" s="1"/>
  <c r="EH38" i="8" s="1"/>
  <c r="BU38" i="8"/>
  <c r="BT38" i="8"/>
  <c r="BS38" i="8"/>
  <c r="BQ38" i="8"/>
  <c r="DZ38" i="8" s="1"/>
  <c r="EA38" i="8" s="1"/>
  <c r="BP38" i="8"/>
  <c r="BO38" i="8"/>
  <c r="BN38" i="8"/>
  <c r="BL38" i="8"/>
  <c r="DS38" i="8" s="1"/>
  <c r="BK38" i="8"/>
  <c r="BJ38" i="8"/>
  <c r="BI38" i="8"/>
  <c r="BG38" i="8"/>
  <c r="DL38" i="8" s="1"/>
  <c r="DM38" i="8" s="1"/>
  <c r="BF38" i="8"/>
  <c r="BE38" i="8"/>
  <c r="BD38" i="8"/>
  <c r="BB38" i="8"/>
  <c r="DE38" i="8" s="1"/>
  <c r="DF38" i="8" s="1"/>
  <c r="BA38" i="8"/>
  <c r="AZ38" i="8"/>
  <c r="AY38" i="8"/>
  <c r="AW38" i="8"/>
  <c r="CX38" i="8" s="1"/>
  <c r="CY38" i="8" s="1"/>
  <c r="AV38" i="8"/>
  <c r="AU38" i="8"/>
  <c r="AT38" i="8"/>
  <c r="AR38" i="8"/>
  <c r="CQ38" i="8" s="1"/>
  <c r="CR38" i="8" s="1"/>
  <c r="AQ38" i="8"/>
  <c r="AP38" i="8"/>
  <c r="AO38" i="8"/>
  <c r="AM38" i="8"/>
  <c r="CJ38" i="8" s="1"/>
  <c r="CK38" i="8" s="1"/>
  <c r="AL38" i="8"/>
  <c r="AK38" i="8"/>
  <c r="AJ38" i="8"/>
  <c r="AH38" i="8"/>
  <c r="AG38" i="8"/>
  <c r="AF38" i="8"/>
  <c r="AE38" i="8"/>
  <c r="AC38" i="8"/>
  <c r="BY38" i="8" s="1"/>
  <c r="BZ38" i="8" s="1"/>
  <c r="AB38" i="8"/>
  <c r="AA38" i="8"/>
  <c r="Z38" i="8"/>
  <c r="R38" i="8"/>
  <c r="Q38" i="8"/>
  <c r="EX37" i="8"/>
  <c r="EW37" i="8"/>
  <c r="EH37" i="8"/>
  <c r="DF37" i="8"/>
  <c r="CJ37" i="8"/>
  <c r="CK37" i="8" s="1"/>
  <c r="BX37" i="8"/>
  <c r="BV37" i="8"/>
  <c r="EG37" i="8" s="1"/>
  <c r="BU37" i="8"/>
  <c r="BT37" i="8"/>
  <c r="BS37" i="8"/>
  <c r="BQ37" i="8"/>
  <c r="DZ37" i="8" s="1"/>
  <c r="EA37" i="8" s="1"/>
  <c r="BP37" i="8"/>
  <c r="BO37" i="8"/>
  <c r="BN37" i="8"/>
  <c r="BL37" i="8"/>
  <c r="DS37" i="8" s="1"/>
  <c r="DT37" i="8" s="1"/>
  <c r="BK37" i="8"/>
  <c r="BJ37" i="8"/>
  <c r="BI37" i="8"/>
  <c r="BG37" i="8"/>
  <c r="DL37" i="8" s="1"/>
  <c r="DM37" i="8" s="1"/>
  <c r="BF37" i="8"/>
  <c r="BE37" i="8"/>
  <c r="BD37" i="8"/>
  <c r="BB37" i="8"/>
  <c r="DE37" i="8" s="1"/>
  <c r="BA37" i="8"/>
  <c r="AZ37" i="8"/>
  <c r="AY37" i="8"/>
  <c r="AW37" i="8"/>
  <c r="CX37" i="8" s="1"/>
  <c r="CY37" i="8" s="1"/>
  <c r="AV37" i="8"/>
  <c r="AU37" i="8"/>
  <c r="AT37" i="8"/>
  <c r="AR37" i="8"/>
  <c r="CQ37" i="8" s="1"/>
  <c r="CR37" i="8" s="1"/>
  <c r="AQ37" i="8"/>
  <c r="AP37" i="8"/>
  <c r="AO37" i="8"/>
  <c r="AM37" i="8"/>
  <c r="AL37" i="8"/>
  <c r="AK37" i="8"/>
  <c r="AJ37" i="8"/>
  <c r="AH37" i="8"/>
  <c r="CC37" i="8" s="1"/>
  <c r="CD37" i="8" s="1"/>
  <c r="AG37" i="8"/>
  <c r="AF37" i="8"/>
  <c r="AE37" i="8"/>
  <c r="AC37" i="8"/>
  <c r="BY37" i="8" s="1"/>
  <c r="BZ37" i="8" s="1"/>
  <c r="AB37" i="8"/>
  <c r="AA37" i="8"/>
  <c r="Z37" i="8"/>
  <c r="R37" i="8"/>
  <c r="Q37" i="8"/>
  <c r="EX36" i="8"/>
  <c r="EW36" i="8"/>
  <c r="CC36" i="8"/>
  <c r="CD36" i="8" s="1"/>
  <c r="BX36" i="8"/>
  <c r="BU36" i="8"/>
  <c r="BT36" i="8"/>
  <c r="BV36" i="8" s="1"/>
  <c r="EG36" i="8" s="1"/>
  <c r="EH36" i="8" s="1"/>
  <c r="BS36" i="8"/>
  <c r="BP36" i="8"/>
  <c r="BO36" i="8"/>
  <c r="BQ36" i="8" s="1"/>
  <c r="DZ36" i="8" s="1"/>
  <c r="EA36" i="8" s="1"/>
  <c r="BN36" i="8"/>
  <c r="BK36" i="8"/>
  <c r="BJ36" i="8"/>
  <c r="BL36" i="8" s="1"/>
  <c r="DS36" i="8" s="1"/>
  <c r="BI36" i="8"/>
  <c r="BF36" i="8"/>
  <c r="BE36" i="8"/>
  <c r="BG36" i="8" s="1"/>
  <c r="DL36" i="8" s="1"/>
  <c r="DM36" i="8" s="1"/>
  <c r="BD36" i="8"/>
  <c r="BA36" i="8"/>
  <c r="AZ36" i="8"/>
  <c r="BB36" i="8" s="1"/>
  <c r="DE36" i="8" s="1"/>
  <c r="DF36" i="8" s="1"/>
  <c r="AY36" i="8"/>
  <c r="AV36" i="8"/>
  <c r="AU36" i="8"/>
  <c r="AW36" i="8" s="1"/>
  <c r="CX36" i="8" s="1"/>
  <c r="CY36" i="8" s="1"/>
  <c r="AT36" i="8"/>
  <c r="AQ36" i="8"/>
  <c r="AP36" i="8"/>
  <c r="AR36" i="8" s="1"/>
  <c r="CQ36" i="8" s="1"/>
  <c r="CR36" i="8" s="1"/>
  <c r="AO36" i="8"/>
  <c r="AL36" i="8"/>
  <c r="AK36" i="8"/>
  <c r="AM36" i="8" s="1"/>
  <c r="CJ36" i="8" s="1"/>
  <c r="CK36" i="8" s="1"/>
  <c r="AJ36" i="8"/>
  <c r="AG36" i="8"/>
  <c r="AF36" i="8"/>
  <c r="AH36" i="8" s="1"/>
  <c r="AE36" i="8"/>
  <c r="AB36" i="8"/>
  <c r="AA36" i="8"/>
  <c r="AC36" i="8" s="1"/>
  <c r="BY36" i="8" s="1"/>
  <c r="BZ36" i="8" s="1"/>
  <c r="Z36" i="8"/>
  <c r="R36" i="8"/>
  <c r="Q36" i="8"/>
  <c r="EX35" i="8"/>
  <c r="EW35" i="8"/>
  <c r="DT35" i="8"/>
  <c r="BX35" i="8"/>
  <c r="BV35" i="8"/>
  <c r="EG35" i="8" s="1"/>
  <c r="EH35" i="8" s="1"/>
  <c r="BU35" i="8"/>
  <c r="BT35" i="8"/>
  <c r="BS35" i="8"/>
  <c r="BQ35" i="8"/>
  <c r="DZ35" i="8" s="1"/>
  <c r="EA35" i="8" s="1"/>
  <c r="BP35" i="8"/>
  <c r="BO35" i="8"/>
  <c r="BN35" i="8"/>
  <c r="BL35" i="8"/>
  <c r="DS35" i="8" s="1"/>
  <c r="BK35" i="8"/>
  <c r="BJ35" i="8"/>
  <c r="BI35" i="8"/>
  <c r="BG35" i="8"/>
  <c r="DL35" i="8" s="1"/>
  <c r="DM35" i="8" s="1"/>
  <c r="BF35" i="8"/>
  <c r="BE35" i="8"/>
  <c r="BD35" i="8"/>
  <c r="BB35" i="8"/>
  <c r="DE35" i="8" s="1"/>
  <c r="DF35" i="8" s="1"/>
  <c r="BA35" i="8"/>
  <c r="AZ35" i="8"/>
  <c r="AY35" i="8"/>
  <c r="AW35" i="8"/>
  <c r="CX35" i="8" s="1"/>
  <c r="CY35" i="8" s="1"/>
  <c r="AV35" i="8"/>
  <c r="AU35" i="8"/>
  <c r="AT35" i="8"/>
  <c r="AR35" i="8"/>
  <c r="CQ35" i="8" s="1"/>
  <c r="CR35" i="8" s="1"/>
  <c r="AQ35" i="8"/>
  <c r="AP35" i="8"/>
  <c r="AO35" i="8"/>
  <c r="AM35" i="8"/>
  <c r="CJ35" i="8" s="1"/>
  <c r="CK35" i="8" s="1"/>
  <c r="AL35" i="8"/>
  <c r="AK35" i="8"/>
  <c r="AJ35" i="8"/>
  <c r="AH35" i="8"/>
  <c r="CC35" i="8" s="1"/>
  <c r="CD35" i="8" s="1"/>
  <c r="AG35" i="8"/>
  <c r="AF35" i="8"/>
  <c r="AE35" i="8"/>
  <c r="AC35" i="8"/>
  <c r="BY35" i="8" s="1"/>
  <c r="BZ35" i="8" s="1"/>
  <c r="AB35" i="8"/>
  <c r="AA35" i="8"/>
  <c r="Z35" i="8"/>
  <c r="R35" i="8"/>
  <c r="Q35" i="8"/>
  <c r="EX34" i="8"/>
  <c r="EW34" i="8"/>
  <c r="BX34" i="8"/>
  <c r="BU34" i="8"/>
  <c r="BT34" i="8"/>
  <c r="BS34" i="8"/>
  <c r="BP34" i="8"/>
  <c r="BO34" i="8"/>
  <c r="BN34" i="8"/>
  <c r="BI34" i="8"/>
  <c r="BD34" i="8"/>
  <c r="AY34" i="8"/>
  <c r="AT34" i="8"/>
  <c r="AO34" i="8"/>
  <c r="AL34" i="8"/>
  <c r="AK34" i="8"/>
  <c r="AM34" i="8" s="1"/>
  <c r="CJ34" i="8" s="1"/>
  <c r="CK34" i="8" s="1"/>
  <c r="AJ34" i="8"/>
  <c r="AE34" i="8"/>
  <c r="Z34" i="8"/>
  <c r="R34" i="8"/>
  <c r="Q34" i="8"/>
  <c r="EX33" i="8"/>
  <c r="EW33" i="8"/>
  <c r="EH33" i="8"/>
  <c r="BX33" i="8"/>
  <c r="BU33" i="8"/>
  <c r="BT33" i="8"/>
  <c r="BV33" i="8" s="1"/>
  <c r="EG33" i="8" s="1"/>
  <c r="BS33" i="8"/>
  <c r="BP33" i="8"/>
  <c r="BO33" i="8"/>
  <c r="BN33" i="8"/>
  <c r="BI33" i="8"/>
  <c r="BD33" i="8"/>
  <c r="AY33" i="8"/>
  <c r="AT33" i="8"/>
  <c r="AO33" i="8"/>
  <c r="AJ33" i="8"/>
  <c r="AE33" i="8"/>
  <c r="Z33" i="8"/>
  <c r="R33" i="8"/>
  <c r="Q33" i="8"/>
  <c r="K33" i="8"/>
  <c r="J33" i="8"/>
  <c r="L33" i="8" s="1"/>
  <c r="EX32" i="8"/>
  <c r="EW32" i="8"/>
  <c r="BX32" i="8"/>
  <c r="BU32" i="8"/>
  <c r="BT32" i="8"/>
  <c r="BV32" i="8" s="1"/>
  <c r="EG32" i="8" s="1"/>
  <c r="EH32" i="8" s="1"/>
  <c r="BS32" i="8"/>
  <c r="BP32" i="8"/>
  <c r="BO32" i="8"/>
  <c r="BQ32" i="8" s="1"/>
  <c r="DZ32" i="8" s="1"/>
  <c r="EA32" i="8" s="1"/>
  <c r="BN32" i="8"/>
  <c r="BI32" i="8"/>
  <c r="BD32" i="8"/>
  <c r="AY32" i="8"/>
  <c r="AT32" i="8"/>
  <c r="AO32" i="8"/>
  <c r="AJ32" i="8"/>
  <c r="AE32" i="8"/>
  <c r="Z32" i="8"/>
  <c r="Q32" i="8"/>
  <c r="L32" i="8"/>
  <c r="K32" i="8"/>
  <c r="J32" i="8"/>
  <c r="EX31" i="8"/>
  <c r="EW31" i="8"/>
  <c r="CR31" i="8"/>
  <c r="CJ31" i="8"/>
  <c r="CK31" i="8" s="1"/>
  <c r="BX31" i="8"/>
  <c r="BU31" i="8"/>
  <c r="BT31" i="8"/>
  <c r="BS31" i="8"/>
  <c r="BP31" i="8"/>
  <c r="BO31" i="8"/>
  <c r="BQ31" i="8" s="1"/>
  <c r="DZ31" i="8" s="1"/>
  <c r="EA31" i="8" s="1"/>
  <c r="BN31" i="8"/>
  <c r="BI31" i="8"/>
  <c r="BD31" i="8"/>
  <c r="AY31" i="8"/>
  <c r="AT31" i="8"/>
  <c r="AQ31" i="8"/>
  <c r="AP31" i="8"/>
  <c r="AR31" i="8" s="1"/>
  <c r="CQ31" i="8" s="1"/>
  <c r="AO31" i="8"/>
  <c r="AL31" i="8"/>
  <c r="AK31" i="8"/>
  <c r="AM31" i="8" s="1"/>
  <c r="AJ31" i="8"/>
  <c r="AG31" i="8"/>
  <c r="AF31" i="8"/>
  <c r="AH31" i="8" s="1"/>
  <c r="CC31" i="8" s="1"/>
  <c r="CD31" i="8" s="1"/>
  <c r="AE31" i="8"/>
  <c r="Z31" i="8"/>
  <c r="K31" i="8"/>
  <c r="Q31" i="8" s="1"/>
  <c r="J31" i="8"/>
  <c r="L31" i="8" s="1"/>
  <c r="R31" i="8" s="1"/>
  <c r="EX30" i="8"/>
  <c r="EW30" i="8"/>
  <c r="EG30" i="8"/>
  <c r="EH30" i="8" s="1"/>
  <c r="BX30" i="8"/>
  <c r="BU30" i="8"/>
  <c r="BV30" i="8" s="1"/>
  <c r="BT30" i="8"/>
  <c r="BS30" i="8"/>
  <c r="BP30" i="8"/>
  <c r="BQ30" i="8" s="1"/>
  <c r="DZ30" i="8" s="1"/>
  <c r="EA30" i="8" s="1"/>
  <c r="BO30" i="8"/>
  <c r="BN30" i="8"/>
  <c r="BI30" i="8"/>
  <c r="BD30" i="8"/>
  <c r="AY30" i="8"/>
  <c r="AT30" i="8"/>
  <c r="AO30" i="8"/>
  <c r="AJ30" i="8"/>
  <c r="AE30" i="8"/>
  <c r="Z30" i="8"/>
  <c r="Q30" i="8"/>
  <c r="L30" i="8"/>
  <c r="R30" i="8" s="1"/>
  <c r="K30" i="8"/>
  <c r="J30" i="8"/>
  <c r="EX29" i="8"/>
  <c r="EW29" i="8"/>
  <c r="BX29" i="8"/>
  <c r="BU29" i="8"/>
  <c r="BT29" i="8"/>
  <c r="BS29" i="8"/>
  <c r="BP29" i="8"/>
  <c r="BO29" i="8"/>
  <c r="BQ29" i="8" s="1"/>
  <c r="DZ29" i="8" s="1"/>
  <c r="EA29" i="8" s="1"/>
  <c r="BN29" i="8"/>
  <c r="BI29" i="8"/>
  <c r="BD29" i="8"/>
  <c r="AY29" i="8"/>
  <c r="AT29" i="8"/>
  <c r="AO29" i="8"/>
  <c r="AJ29" i="8"/>
  <c r="AE29" i="8"/>
  <c r="AB29" i="8"/>
  <c r="AA29" i="8"/>
  <c r="AC29" i="8" s="1"/>
  <c r="BY29" i="8" s="1"/>
  <c r="BZ29" i="8" s="1"/>
  <c r="Z29" i="8"/>
  <c r="L29" i="8"/>
  <c r="R29" i="8" s="1"/>
  <c r="K29" i="8"/>
  <c r="Q29" i="8" s="1"/>
  <c r="J29" i="8"/>
  <c r="EX28" i="8"/>
  <c r="EW28" i="8"/>
  <c r="CX28" i="8"/>
  <c r="CY28" i="8" s="1"/>
  <c r="CK28" i="8"/>
  <c r="BX28" i="8"/>
  <c r="BU28" i="8"/>
  <c r="BV28" i="8" s="1"/>
  <c r="EG28" i="8" s="1"/>
  <c r="EH28" i="8" s="1"/>
  <c r="BT28" i="8"/>
  <c r="BS28" i="8"/>
  <c r="BP28" i="8"/>
  <c r="BQ28" i="8" s="1"/>
  <c r="DZ28" i="8" s="1"/>
  <c r="EA28" i="8" s="1"/>
  <c r="BO28" i="8"/>
  <c r="BN28" i="8"/>
  <c r="BI28" i="8"/>
  <c r="BD28" i="8"/>
  <c r="AY28" i="8"/>
  <c r="AW28" i="8"/>
  <c r="AV28" i="8"/>
  <c r="AU28" i="8"/>
  <c r="AT28" i="8"/>
  <c r="AO28" i="8"/>
  <c r="AM28" i="8"/>
  <c r="CJ28" i="8" s="1"/>
  <c r="AL28" i="8"/>
  <c r="AK28" i="8"/>
  <c r="AJ28" i="8"/>
  <c r="AH28" i="8"/>
  <c r="CC28" i="8" s="1"/>
  <c r="CD28" i="8" s="1"/>
  <c r="AG28" i="8"/>
  <c r="AF28" i="8"/>
  <c r="AE28" i="8"/>
  <c r="AC28" i="8"/>
  <c r="BY28" i="8" s="1"/>
  <c r="BZ28" i="8" s="1"/>
  <c r="AB28" i="8"/>
  <c r="AA28" i="8"/>
  <c r="Z28" i="8"/>
  <c r="R28" i="8"/>
  <c r="Q28" i="8"/>
  <c r="K28" i="8"/>
  <c r="J28" i="8"/>
  <c r="L28" i="8" s="1"/>
  <c r="EX27" i="8"/>
  <c r="EW27" i="8"/>
  <c r="CX27" i="8"/>
  <c r="CY27" i="8" s="1"/>
  <c r="BX27" i="8"/>
  <c r="BU27" i="8"/>
  <c r="BT27" i="8"/>
  <c r="BV27" i="8" s="1"/>
  <c r="EG27" i="8" s="1"/>
  <c r="EH27" i="8" s="1"/>
  <c r="BS27" i="8"/>
  <c r="BP27" i="8"/>
  <c r="BO27" i="8"/>
  <c r="BN27" i="8"/>
  <c r="BK27" i="8"/>
  <c r="BJ27" i="8"/>
  <c r="BL27" i="8" s="1"/>
  <c r="DS27" i="8" s="1"/>
  <c r="DT27" i="8" s="1"/>
  <c r="BI27" i="8"/>
  <c r="BF27" i="8"/>
  <c r="BE27" i="8"/>
  <c r="BG27" i="8" s="1"/>
  <c r="DL27" i="8" s="1"/>
  <c r="DM27" i="8" s="1"/>
  <c r="BD27" i="8"/>
  <c r="BA27" i="8"/>
  <c r="AZ27" i="8"/>
  <c r="BB27" i="8" s="1"/>
  <c r="DE27" i="8" s="1"/>
  <c r="DF27" i="8" s="1"/>
  <c r="AY27" i="8"/>
  <c r="AV27" i="8"/>
  <c r="AU27" i="8"/>
  <c r="AW27" i="8" s="1"/>
  <c r="AT27" i="8"/>
  <c r="AQ27" i="8"/>
  <c r="AP27" i="8"/>
  <c r="AR27" i="8" s="1"/>
  <c r="CQ27" i="8" s="1"/>
  <c r="CR27" i="8" s="1"/>
  <c r="AO27" i="8"/>
  <c r="AL27" i="8"/>
  <c r="AK27" i="8"/>
  <c r="AM27" i="8" s="1"/>
  <c r="CJ27" i="8" s="1"/>
  <c r="CK27" i="8" s="1"/>
  <c r="AJ27" i="8"/>
  <c r="AE27" i="8"/>
  <c r="Z27" i="8"/>
  <c r="L27" i="8"/>
  <c r="R27" i="8" s="1"/>
  <c r="K27" i="8"/>
  <c r="Q27" i="8" s="1"/>
  <c r="J27" i="8"/>
  <c r="EX26" i="8"/>
  <c r="EW26" i="8"/>
  <c r="CJ26" i="8"/>
  <c r="CK26" i="8" s="1"/>
  <c r="BX26" i="8"/>
  <c r="BV26" i="8"/>
  <c r="EG26" i="8" s="1"/>
  <c r="EH26" i="8" s="1"/>
  <c r="BU26" i="8"/>
  <c r="BT26" i="8"/>
  <c r="BS26" i="8"/>
  <c r="BQ26" i="8"/>
  <c r="DZ26" i="8" s="1"/>
  <c r="EA26" i="8" s="1"/>
  <c r="BP26" i="8"/>
  <c r="BO26" i="8"/>
  <c r="BN26" i="8"/>
  <c r="BI26" i="8"/>
  <c r="BD26" i="8"/>
  <c r="AY26" i="8"/>
  <c r="AT26" i="8"/>
  <c r="AO26" i="8"/>
  <c r="AM26" i="8"/>
  <c r="AL26" i="8"/>
  <c r="AK26" i="8"/>
  <c r="AJ26" i="8"/>
  <c r="AE26" i="8"/>
  <c r="AC26" i="8"/>
  <c r="BY26" i="8" s="1"/>
  <c r="BZ26" i="8" s="1"/>
  <c r="AB26" i="8"/>
  <c r="AA26" i="8"/>
  <c r="Z26" i="8"/>
  <c r="Q26" i="8"/>
  <c r="L26" i="8"/>
  <c r="R26" i="8" s="1"/>
  <c r="K26" i="8"/>
  <c r="J26" i="8"/>
  <c r="EX25" i="8"/>
  <c r="EW25" i="8"/>
  <c r="BX25" i="8"/>
  <c r="BU25" i="8"/>
  <c r="BV25" i="8" s="1"/>
  <c r="EG25" i="8" s="1"/>
  <c r="EH25" i="8" s="1"/>
  <c r="BT25" i="8"/>
  <c r="BS25" i="8"/>
  <c r="BP25" i="8"/>
  <c r="BQ25" i="8" s="1"/>
  <c r="DZ25" i="8" s="1"/>
  <c r="EA25" i="8" s="1"/>
  <c r="BO25" i="8"/>
  <c r="BN25" i="8"/>
  <c r="BI25" i="8"/>
  <c r="BD25" i="8"/>
  <c r="AY25" i="8"/>
  <c r="AT25" i="8"/>
  <c r="AO25" i="8"/>
  <c r="AJ25" i="8"/>
  <c r="AE25" i="8"/>
  <c r="Z25" i="8"/>
  <c r="Q25" i="8"/>
  <c r="L25" i="8"/>
  <c r="K25" i="8"/>
  <c r="J25" i="8"/>
  <c r="EX24" i="8"/>
  <c r="EW24" i="8"/>
  <c r="CQ24" i="8"/>
  <c r="CR24" i="8" s="1"/>
  <c r="BX24" i="8"/>
  <c r="BU24" i="8"/>
  <c r="BV24" i="8" s="1"/>
  <c r="EG24" i="8" s="1"/>
  <c r="EH24" i="8" s="1"/>
  <c r="BT24" i="8"/>
  <c r="BS24" i="8"/>
  <c r="BP24" i="8"/>
  <c r="BQ24" i="8" s="1"/>
  <c r="DZ24" i="8" s="1"/>
  <c r="EA24" i="8" s="1"/>
  <c r="BO24" i="8"/>
  <c r="BN24" i="8"/>
  <c r="BI24" i="8"/>
  <c r="BG24" i="8"/>
  <c r="DL24" i="8" s="1"/>
  <c r="DM24" i="8" s="1"/>
  <c r="BF24" i="8"/>
  <c r="BE24" i="8"/>
  <c r="BD24" i="8"/>
  <c r="BB24" i="8"/>
  <c r="DE24" i="8" s="1"/>
  <c r="DF24" i="8" s="1"/>
  <c r="BA24" i="8"/>
  <c r="AZ24" i="8"/>
  <c r="AY24" i="8"/>
  <c r="AW24" i="8"/>
  <c r="CX24" i="8" s="1"/>
  <c r="CY24" i="8" s="1"/>
  <c r="AV24" i="8"/>
  <c r="AU24" i="8"/>
  <c r="AT24" i="8"/>
  <c r="AR24" i="8"/>
  <c r="AQ24" i="8"/>
  <c r="AP24" i="8"/>
  <c r="AO24" i="8"/>
  <c r="AM24" i="8"/>
  <c r="CJ24" i="8" s="1"/>
  <c r="CK24" i="8" s="1"/>
  <c r="AL24" i="8"/>
  <c r="AK24" i="8"/>
  <c r="AJ24" i="8"/>
  <c r="AH24" i="8"/>
  <c r="CC24" i="8" s="1"/>
  <c r="CD24" i="8" s="1"/>
  <c r="AG24" i="8"/>
  <c r="AF24" i="8"/>
  <c r="AE24" i="8"/>
  <c r="AC24" i="8"/>
  <c r="BY24" i="8" s="1"/>
  <c r="BZ24" i="8" s="1"/>
  <c r="AB24" i="8"/>
  <c r="AA24" i="8"/>
  <c r="Z24" i="8"/>
  <c r="Q24" i="8"/>
  <c r="L24" i="8"/>
  <c r="R24" i="8" s="1"/>
  <c r="K24" i="8"/>
  <c r="J24" i="8"/>
  <c r="EX23" i="8"/>
  <c r="EW23" i="8"/>
  <c r="DE23" i="8"/>
  <c r="DF23" i="8" s="1"/>
  <c r="CX23" i="8"/>
  <c r="CY23" i="8" s="1"/>
  <c r="BY23" i="8"/>
  <c r="BZ23" i="8" s="1"/>
  <c r="BX23" i="8"/>
  <c r="BU23" i="8"/>
  <c r="BT23" i="8"/>
  <c r="BV23" i="8" s="1"/>
  <c r="EG23" i="8" s="1"/>
  <c r="EH23" i="8" s="1"/>
  <c r="BS23" i="8"/>
  <c r="BP23" i="8"/>
  <c r="BO23" i="8"/>
  <c r="BN23" i="8"/>
  <c r="BI23" i="8"/>
  <c r="BD23" i="8"/>
  <c r="BA23" i="8"/>
  <c r="AZ23" i="8"/>
  <c r="BB23" i="8" s="1"/>
  <c r="AY23" i="8"/>
  <c r="AV23" i="8"/>
  <c r="AU23" i="8"/>
  <c r="AW23" i="8" s="1"/>
  <c r="AT23" i="8"/>
  <c r="AQ23" i="8"/>
  <c r="AP23" i="8"/>
  <c r="AR23" i="8" s="1"/>
  <c r="CQ23" i="8" s="1"/>
  <c r="CR23" i="8" s="1"/>
  <c r="AO23" i="8"/>
  <c r="AL23" i="8"/>
  <c r="AK23" i="8"/>
  <c r="AM23" i="8" s="1"/>
  <c r="CJ23" i="8" s="1"/>
  <c r="CK23" i="8" s="1"/>
  <c r="AJ23" i="8"/>
  <c r="AG23" i="8"/>
  <c r="AF23" i="8"/>
  <c r="AH23" i="8" s="1"/>
  <c r="CC23" i="8" s="1"/>
  <c r="CD23" i="8" s="1"/>
  <c r="AE23" i="8"/>
  <c r="AB23" i="8"/>
  <c r="AA23" i="8"/>
  <c r="AC23" i="8" s="1"/>
  <c r="Z23" i="8"/>
  <c r="K23" i="8"/>
  <c r="Q23" i="8" s="1"/>
  <c r="J23" i="8"/>
  <c r="L23" i="8" s="1"/>
  <c r="R23" i="8" s="1"/>
  <c r="EX22" i="8"/>
  <c r="EW22" i="8"/>
  <c r="DZ22" i="8"/>
  <c r="EA22" i="8" s="1"/>
  <c r="BX22" i="8"/>
  <c r="BU22" i="8"/>
  <c r="BV22" i="8" s="1"/>
  <c r="EG22" i="8" s="1"/>
  <c r="EH22" i="8" s="1"/>
  <c r="BT22" i="8"/>
  <c r="BS22" i="8"/>
  <c r="BP22" i="8"/>
  <c r="BQ22" i="8" s="1"/>
  <c r="BO22" i="8"/>
  <c r="BN22" i="8"/>
  <c r="BI22" i="8"/>
  <c r="BD22" i="8"/>
  <c r="AY22" i="8"/>
  <c r="AT22" i="8"/>
  <c r="AO22" i="8"/>
  <c r="AJ22" i="8"/>
  <c r="AE22" i="8"/>
  <c r="Z22" i="8"/>
  <c r="Q22" i="8"/>
  <c r="L22" i="8"/>
  <c r="R22" i="8" s="1"/>
  <c r="K22" i="8"/>
  <c r="J22" i="8"/>
  <c r="EX21" i="8"/>
  <c r="EW21" i="8"/>
  <c r="BX21" i="8"/>
  <c r="BU21" i="8"/>
  <c r="BT21" i="8"/>
  <c r="BS21" i="8"/>
  <c r="BP21" i="8"/>
  <c r="BO21" i="8"/>
  <c r="BN21" i="8"/>
  <c r="BI21" i="8"/>
  <c r="BD21" i="8"/>
  <c r="AY21" i="8"/>
  <c r="AT21" i="8"/>
  <c r="AO21" i="8"/>
  <c r="AJ21" i="8"/>
  <c r="AE21" i="8"/>
  <c r="Z21" i="8"/>
  <c r="R21" i="8"/>
  <c r="K21" i="8"/>
  <c r="Q21" i="8" s="1"/>
  <c r="J21" i="8"/>
  <c r="L21" i="8" s="1"/>
  <c r="EX20" i="8"/>
  <c r="EW20" i="8"/>
  <c r="DM20" i="8"/>
  <c r="DL20" i="8"/>
  <c r="BX20" i="8"/>
  <c r="BU20" i="8"/>
  <c r="BV20" i="8" s="1"/>
  <c r="EG20" i="8" s="1"/>
  <c r="EH20" i="8" s="1"/>
  <c r="BT20" i="8"/>
  <c r="BS20" i="8"/>
  <c r="BP20" i="8"/>
  <c r="BQ20" i="8" s="1"/>
  <c r="DZ20" i="8" s="1"/>
  <c r="EA20" i="8" s="1"/>
  <c r="BO20" i="8"/>
  <c r="BN20" i="8"/>
  <c r="BL20" i="8"/>
  <c r="DS20" i="8" s="1"/>
  <c r="BK20" i="8"/>
  <c r="BJ20" i="8"/>
  <c r="BI20" i="8"/>
  <c r="BG20" i="8"/>
  <c r="BF20" i="8"/>
  <c r="BE20" i="8"/>
  <c r="BD20" i="8"/>
  <c r="BB20" i="8"/>
  <c r="DE20" i="8" s="1"/>
  <c r="DF20" i="8" s="1"/>
  <c r="BA20" i="8"/>
  <c r="AZ20" i="8"/>
  <c r="AY20" i="8"/>
  <c r="AW20" i="8"/>
  <c r="CX20" i="8" s="1"/>
  <c r="CY20" i="8" s="1"/>
  <c r="AV20" i="8"/>
  <c r="AU20" i="8"/>
  <c r="AT20" i="8"/>
  <c r="AR20" i="8"/>
  <c r="CQ20" i="8" s="1"/>
  <c r="CR20" i="8" s="1"/>
  <c r="AQ20" i="8"/>
  <c r="AP20" i="8"/>
  <c r="AO20" i="8"/>
  <c r="AM20" i="8"/>
  <c r="CJ20" i="8" s="1"/>
  <c r="CK20" i="8" s="1"/>
  <c r="AL20" i="8"/>
  <c r="AK20" i="8"/>
  <c r="AJ20" i="8"/>
  <c r="AH20" i="8"/>
  <c r="CC20" i="8" s="1"/>
  <c r="CD20" i="8" s="1"/>
  <c r="AG20" i="8"/>
  <c r="AF20" i="8"/>
  <c r="AE20" i="8"/>
  <c r="AC20" i="8"/>
  <c r="BY20" i="8" s="1"/>
  <c r="BZ20" i="8" s="1"/>
  <c r="AB20" i="8"/>
  <c r="AA20" i="8"/>
  <c r="Z20" i="8"/>
  <c r="Q20" i="8"/>
  <c r="K20" i="8"/>
  <c r="J20" i="8"/>
  <c r="L20" i="8" s="1"/>
  <c r="R20" i="8" s="1"/>
  <c r="EX19" i="8"/>
  <c r="EW19" i="8"/>
  <c r="EG19" i="8"/>
  <c r="EH19" i="8" s="1"/>
  <c r="BX19" i="8"/>
  <c r="BU19" i="8"/>
  <c r="BT19" i="8"/>
  <c r="BV19" i="8" s="1"/>
  <c r="BS19" i="8"/>
  <c r="BP19" i="8"/>
  <c r="BO19" i="8"/>
  <c r="BN19" i="8"/>
  <c r="BI19" i="8"/>
  <c r="BD19" i="8"/>
  <c r="AY19" i="8"/>
  <c r="AT19" i="8"/>
  <c r="AO19" i="8"/>
  <c r="AP19" i="8" s="1"/>
  <c r="AJ19" i="8"/>
  <c r="AE19" i="8"/>
  <c r="AB19" i="8"/>
  <c r="AA19" i="8"/>
  <c r="AC19" i="8" s="1"/>
  <c r="BY19" i="8" s="1"/>
  <c r="BZ19" i="8" s="1"/>
  <c r="Z19" i="8"/>
  <c r="L19" i="8"/>
  <c r="R19" i="8" s="1"/>
  <c r="K19" i="8"/>
  <c r="Q19" i="8" s="1"/>
  <c r="J19" i="8"/>
  <c r="EX18" i="8"/>
  <c r="EW18" i="8"/>
  <c r="BX18" i="8"/>
  <c r="BU18" i="8"/>
  <c r="BV18" i="8" s="1"/>
  <c r="EG18" i="8" s="1"/>
  <c r="EH18" i="8" s="1"/>
  <c r="BT18" i="8"/>
  <c r="BS18" i="8"/>
  <c r="BP18" i="8"/>
  <c r="BQ18" i="8" s="1"/>
  <c r="DZ18" i="8" s="1"/>
  <c r="EA18" i="8" s="1"/>
  <c r="BO18" i="8"/>
  <c r="BN18" i="8"/>
  <c r="BI18" i="8"/>
  <c r="BD18" i="8"/>
  <c r="AY18" i="8"/>
  <c r="AT18" i="8"/>
  <c r="AO18" i="8"/>
  <c r="AM18" i="8"/>
  <c r="CJ18" i="8" s="1"/>
  <c r="CK18" i="8" s="1"/>
  <c r="AL18" i="8"/>
  <c r="AK18" i="8"/>
  <c r="AJ18" i="8"/>
  <c r="AE18" i="8"/>
  <c r="AC18" i="8"/>
  <c r="BY18" i="8" s="1"/>
  <c r="BZ18" i="8" s="1"/>
  <c r="AB18" i="8"/>
  <c r="AA18" i="8"/>
  <c r="Z18" i="8"/>
  <c r="Q18" i="8"/>
  <c r="L18" i="8"/>
  <c r="R18" i="8" s="1"/>
  <c r="K18" i="8"/>
  <c r="J18" i="8"/>
  <c r="EX17" i="8"/>
  <c r="EW17" i="8"/>
  <c r="BX17" i="8"/>
  <c r="BU17" i="8"/>
  <c r="BT17" i="8"/>
  <c r="BS17" i="8"/>
  <c r="BP17" i="8"/>
  <c r="BO17" i="8"/>
  <c r="BN17" i="8"/>
  <c r="BI17" i="8"/>
  <c r="BD17" i="8"/>
  <c r="BE17" i="8" s="1"/>
  <c r="AY17" i="8"/>
  <c r="AT17" i="8"/>
  <c r="AO17" i="8"/>
  <c r="AL17" i="8"/>
  <c r="AK17" i="8"/>
  <c r="AM17" i="8" s="1"/>
  <c r="CJ17" i="8" s="1"/>
  <c r="CK17" i="8" s="1"/>
  <c r="AJ17" i="8"/>
  <c r="AG17" i="8"/>
  <c r="AF17" i="8"/>
  <c r="AH17" i="8" s="1"/>
  <c r="CC17" i="8" s="1"/>
  <c r="CD17" i="8" s="1"/>
  <c r="AE17" i="8"/>
  <c r="AB17" i="8"/>
  <c r="AA17" i="8"/>
  <c r="AC17" i="8" s="1"/>
  <c r="BY17" i="8" s="1"/>
  <c r="BZ17" i="8" s="1"/>
  <c r="Z17" i="8"/>
  <c r="K17" i="8"/>
  <c r="Q17" i="8" s="1"/>
  <c r="J17" i="8"/>
  <c r="L17" i="8" s="1"/>
  <c r="R17" i="8" s="1"/>
  <c r="EX16" i="8"/>
  <c r="EW16" i="8"/>
  <c r="BX16" i="8"/>
  <c r="BU16" i="8"/>
  <c r="BV16" i="8" s="1"/>
  <c r="EG16" i="8" s="1"/>
  <c r="EH16" i="8" s="1"/>
  <c r="BT16" i="8"/>
  <c r="BS16" i="8"/>
  <c r="BP16" i="8"/>
  <c r="BQ16" i="8" s="1"/>
  <c r="DZ16" i="8" s="1"/>
  <c r="EA16" i="8" s="1"/>
  <c r="BO16" i="8"/>
  <c r="BN16" i="8"/>
  <c r="BL16" i="8"/>
  <c r="DS16" i="8" s="1"/>
  <c r="BK16" i="8"/>
  <c r="BJ16" i="8"/>
  <c r="BI16" i="8"/>
  <c r="BG16" i="8"/>
  <c r="DL16" i="8" s="1"/>
  <c r="DM16" i="8" s="1"/>
  <c r="BF16" i="8"/>
  <c r="BE16" i="8"/>
  <c r="BD16" i="8"/>
  <c r="BB16" i="8"/>
  <c r="DE16" i="8" s="1"/>
  <c r="DF16" i="8" s="1"/>
  <c r="BA16" i="8"/>
  <c r="AZ16" i="8"/>
  <c r="AY16" i="8"/>
  <c r="AW16" i="8"/>
  <c r="CX16" i="8" s="1"/>
  <c r="CY16" i="8" s="1"/>
  <c r="AV16" i="8"/>
  <c r="AU16" i="8"/>
  <c r="AT16" i="8"/>
  <c r="AR16" i="8"/>
  <c r="CQ16" i="8" s="1"/>
  <c r="CR16" i="8" s="1"/>
  <c r="AQ16" i="8"/>
  <c r="AP16" i="8"/>
  <c r="AO16" i="8"/>
  <c r="AM16" i="8"/>
  <c r="CJ16" i="8" s="1"/>
  <c r="CK16" i="8" s="1"/>
  <c r="AL16" i="8"/>
  <c r="AK16" i="8"/>
  <c r="AJ16" i="8"/>
  <c r="AH16" i="8"/>
  <c r="CC16" i="8" s="1"/>
  <c r="CD16" i="8" s="1"/>
  <c r="AG16" i="8"/>
  <c r="AF16" i="8"/>
  <c r="AE16" i="8"/>
  <c r="AC16" i="8"/>
  <c r="BY16" i="8" s="1"/>
  <c r="BZ16" i="8" s="1"/>
  <c r="AB16" i="8"/>
  <c r="AA16" i="8"/>
  <c r="Z16" i="8"/>
  <c r="Q16" i="8"/>
  <c r="K16" i="8"/>
  <c r="J16" i="8"/>
  <c r="L16" i="8" s="1"/>
  <c r="R16" i="8" s="1"/>
  <c r="EX15" i="8"/>
  <c r="EW15" i="8"/>
  <c r="CC15" i="8"/>
  <c r="CD15" i="8" s="1"/>
  <c r="BX15" i="8"/>
  <c r="BU15" i="8"/>
  <c r="BT15" i="8"/>
  <c r="BV15" i="8" s="1"/>
  <c r="EG15" i="8" s="1"/>
  <c r="EH15" i="8" s="1"/>
  <c r="BS15" i="8"/>
  <c r="BP15" i="8"/>
  <c r="BO15" i="8"/>
  <c r="BN15" i="8"/>
  <c r="BK15" i="8"/>
  <c r="BJ15" i="8"/>
  <c r="BL15" i="8" s="1"/>
  <c r="DS15" i="8" s="1"/>
  <c r="DT15" i="8" s="1"/>
  <c r="BI15" i="8"/>
  <c r="BF15" i="8"/>
  <c r="BE15" i="8"/>
  <c r="BG15" i="8" s="1"/>
  <c r="DL15" i="8" s="1"/>
  <c r="DM15" i="8" s="1"/>
  <c r="BD15" i="8"/>
  <c r="BA15" i="8"/>
  <c r="AZ15" i="8"/>
  <c r="BB15" i="8" s="1"/>
  <c r="DE15" i="8" s="1"/>
  <c r="DF15" i="8" s="1"/>
  <c r="AY15" i="8"/>
  <c r="AV15" i="8"/>
  <c r="AU15" i="8"/>
  <c r="AW15" i="8" s="1"/>
  <c r="CX15" i="8" s="1"/>
  <c r="CY15" i="8" s="1"/>
  <c r="AT15" i="8"/>
  <c r="AQ15" i="8"/>
  <c r="AP15" i="8"/>
  <c r="AR15" i="8" s="1"/>
  <c r="CQ15" i="8" s="1"/>
  <c r="CR15" i="8" s="1"/>
  <c r="AO15" i="8"/>
  <c r="AL15" i="8"/>
  <c r="AK15" i="8"/>
  <c r="AM15" i="8" s="1"/>
  <c r="CJ15" i="8" s="1"/>
  <c r="CK15" i="8" s="1"/>
  <c r="AJ15" i="8"/>
  <c r="AG15" i="8"/>
  <c r="AF15" i="8"/>
  <c r="AH15" i="8" s="1"/>
  <c r="AE15" i="8"/>
  <c r="AB15" i="8"/>
  <c r="AA15" i="8"/>
  <c r="AC15" i="8" s="1"/>
  <c r="BY15" i="8" s="1"/>
  <c r="BZ15" i="8" s="1"/>
  <c r="Z15" i="8"/>
  <c r="L15" i="8"/>
  <c r="R15" i="8" s="1"/>
  <c r="K15" i="8"/>
  <c r="Q15" i="8" s="1"/>
  <c r="J15" i="8"/>
  <c r="EX14" i="8"/>
  <c r="EW14" i="8"/>
  <c r="BX14" i="8"/>
  <c r="BU14" i="8"/>
  <c r="BV14" i="8" s="1"/>
  <c r="EG14" i="8" s="1"/>
  <c r="EH14" i="8" s="1"/>
  <c r="BT14" i="8"/>
  <c r="BS14" i="8"/>
  <c r="BP14" i="8"/>
  <c r="BQ14" i="8" s="1"/>
  <c r="DZ14" i="8" s="1"/>
  <c r="EA14" i="8" s="1"/>
  <c r="BO14" i="8"/>
  <c r="BN14" i="8"/>
  <c r="BI14" i="8"/>
  <c r="BD14" i="8"/>
  <c r="AY14" i="8"/>
  <c r="AT14" i="8"/>
  <c r="AO14" i="8"/>
  <c r="AM14" i="8"/>
  <c r="CJ14" i="8" s="1"/>
  <c r="CK14" i="8" s="1"/>
  <c r="AL14" i="8"/>
  <c r="AK14" i="8"/>
  <c r="AJ14" i="8"/>
  <c r="AH14" i="8"/>
  <c r="CC14" i="8" s="1"/>
  <c r="CD14" i="8" s="1"/>
  <c r="AG14" i="8"/>
  <c r="AF14" i="8"/>
  <c r="AE14" i="8"/>
  <c r="AC14" i="8"/>
  <c r="BY14" i="8" s="1"/>
  <c r="BZ14" i="8" s="1"/>
  <c r="AB14" i="8"/>
  <c r="AA14" i="8"/>
  <c r="Z14" i="8"/>
  <c r="Q14" i="8"/>
  <c r="L14" i="8"/>
  <c r="R14" i="8" s="1"/>
  <c r="K14" i="8"/>
  <c r="J14" i="8"/>
  <c r="EX13" i="8"/>
  <c r="EW13" i="8"/>
  <c r="CD13" i="8"/>
  <c r="BX13" i="8"/>
  <c r="BU13" i="8"/>
  <c r="BT13" i="8"/>
  <c r="BS13" i="8"/>
  <c r="BP13" i="8"/>
  <c r="BO13" i="8"/>
  <c r="BN13" i="8"/>
  <c r="BK13" i="8"/>
  <c r="BJ13" i="8"/>
  <c r="BL13" i="8" s="1"/>
  <c r="DS13" i="8" s="1"/>
  <c r="BI13" i="8"/>
  <c r="BF13" i="8"/>
  <c r="BE13" i="8"/>
  <c r="BG13" i="8" s="1"/>
  <c r="DL13" i="8" s="1"/>
  <c r="DM13" i="8" s="1"/>
  <c r="BD13" i="8"/>
  <c r="BA13" i="8"/>
  <c r="AZ13" i="8"/>
  <c r="BB13" i="8" s="1"/>
  <c r="DE13" i="8" s="1"/>
  <c r="DF13" i="8" s="1"/>
  <c r="AY13" i="8"/>
  <c r="AV13" i="8"/>
  <c r="AU13" i="8"/>
  <c r="AW13" i="8" s="1"/>
  <c r="CX13" i="8" s="1"/>
  <c r="CY13" i="8" s="1"/>
  <c r="AT13" i="8"/>
  <c r="AO13" i="8"/>
  <c r="AK13" i="8"/>
  <c r="AJ13" i="8"/>
  <c r="AG13" i="8"/>
  <c r="AF13" i="8"/>
  <c r="AH13" i="8" s="1"/>
  <c r="CC13" i="8" s="1"/>
  <c r="AE13" i="8"/>
  <c r="AB13" i="8"/>
  <c r="AA13" i="8"/>
  <c r="AC13" i="8" s="1"/>
  <c r="BY13" i="8" s="1"/>
  <c r="BZ13" i="8" s="1"/>
  <c r="Z13" i="8"/>
  <c r="L13" i="8"/>
  <c r="K13" i="8"/>
  <c r="EX12" i="8"/>
  <c r="EW12" i="8"/>
  <c r="BX12" i="8"/>
  <c r="BU12" i="8"/>
  <c r="BV12" i="8" s="1"/>
  <c r="EG12" i="8" s="1"/>
  <c r="EH12" i="8" s="1"/>
  <c r="BT12" i="8"/>
  <c r="BS12" i="8"/>
  <c r="BP12" i="8"/>
  <c r="BQ12" i="8" s="1"/>
  <c r="DZ12" i="8" s="1"/>
  <c r="EA12" i="8" s="1"/>
  <c r="BO12" i="8"/>
  <c r="BN12" i="8"/>
  <c r="BI12" i="8"/>
  <c r="BD12" i="8"/>
  <c r="AY12" i="8"/>
  <c r="AW12" i="8"/>
  <c r="CX12" i="8" s="1"/>
  <c r="CY12" i="8" s="1"/>
  <c r="AV12" i="8"/>
  <c r="AU12" i="8"/>
  <c r="AT12" i="8"/>
  <c r="AO12" i="8"/>
  <c r="AJ12" i="8"/>
  <c r="AH12" i="8"/>
  <c r="CC12" i="8" s="1"/>
  <c r="CD12" i="8" s="1"/>
  <c r="AG12" i="8"/>
  <c r="AF12" i="8"/>
  <c r="AE12" i="8"/>
  <c r="AC12" i="8"/>
  <c r="BY12" i="8" s="1"/>
  <c r="BZ12" i="8" s="1"/>
  <c r="AB12" i="8"/>
  <c r="AA12" i="8"/>
  <c r="Z12" i="8"/>
  <c r="Q12" i="8"/>
  <c r="K12" i="8"/>
  <c r="J12" i="8"/>
  <c r="L12" i="8" s="1"/>
  <c r="R12" i="8" s="1"/>
  <c r="EX11" i="8"/>
  <c r="EW11" i="8"/>
  <c r="BX11" i="8"/>
  <c r="BU11" i="8"/>
  <c r="BT11" i="8"/>
  <c r="BS11" i="8"/>
  <c r="BP11" i="8"/>
  <c r="BO11" i="8"/>
  <c r="BN11" i="8"/>
  <c r="BI11" i="8"/>
  <c r="BJ11" i="8" s="1"/>
  <c r="BD11" i="8"/>
  <c r="AY11" i="8"/>
  <c r="AU11" i="8"/>
  <c r="AT11" i="8"/>
  <c r="AO11" i="8"/>
  <c r="AJ11" i="8"/>
  <c r="AK11" i="8" s="1"/>
  <c r="AF11" i="8"/>
  <c r="AE11" i="8"/>
  <c r="Z11" i="8"/>
  <c r="R11" i="8"/>
  <c r="L11" i="8"/>
  <c r="K11" i="8"/>
  <c r="Q11" i="8" s="1"/>
  <c r="J11" i="8"/>
  <c r="EX10" i="8"/>
  <c r="EW10" i="8"/>
  <c r="DL10" i="8"/>
  <c r="DM10" i="8" s="1"/>
  <c r="BX10" i="8"/>
  <c r="BU10" i="8"/>
  <c r="BV10" i="8" s="1"/>
  <c r="EG10" i="8" s="1"/>
  <c r="EH10" i="8" s="1"/>
  <c r="BT10" i="8"/>
  <c r="BS10" i="8"/>
  <c r="BP10" i="8"/>
  <c r="BQ10" i="8" s="1"/>
  <c r="DZ10" i="8" s="1"/>
  <c r="EA10" i="8" s="1"/>
  <c r="BO10" i="8"/>
  <c r="BN10" i="8"/>
  <c r="BI10" i="8"/>
  <c r="BG10" i="8"/>
  <c r="BF10" i="8"/>
  <c r="BE10" i="8"/>
  <c r="BD10" i="8"/>
  <c r="AY10" i="8"/>
  <c r="AT10" i="8"/>
  <c r="AO10" i="8"/>
  <c r="AM10" i="8"/>
  <c r="CJ10" i="8" s="1"/>
  <c r="CK10" i="8" s="1"/>
  <c r="AL10" i="8"/>
  <c r="AK10" i="8"/>
  <c r="AJ10" i="8"/>
  <c r="AH10" i="8"/>
  <c r="CC10" i="8" s="1"/>
  <c r="CD10" i="8" s="1"/>
  <c r="AG10" i="8"/>
  <c r="AF10" i="8"/>
  <c r="AE10" i="8"/>
  <c r="AC10" i="8"/>
  <c r="BY10" i="8" s="1"/>
  <c r="BZ10" i="8" s="1"/>
  <c r="AB10" i="8"/>
  <c r="AA10" i="8"/>
  <c r="Z10" i="8"/>
  <c r="R10" i="8"/>
  <c r="Q10" i="8"/>
  <c r="K10" i="8"/>
  <c r="N10" i="8" s="1"/>
  <c r="J10" i="8"/>
  <c r="L10" i="8" s="1"/>
  <c r="EX9" i="8"/>
  <c r="EW9" i="8"/>
  <c r="BX9" i="8"/>
  <c r="BU9" i="8"/>
  <c r="BV9" i="8" s="1"/>
  <c r="EG9" i="8" s="1"/>
  <c r="EH9" i="8" s="1"/>
  <c r="BT9" i="8"/>
  <c r="BS9" i="8"/>
  <c r="BP9" i="8"/>
  <c r="BQ9" i="8" s="1"/>
  <c r="DZ9" i="8" s="1"/>
  <c r="EA9" i="8" s="1"/>
  <c r="BO9" i="8"/>
  <c r="BN9" i="8"/>
  <c r="BI9" i="8"/>
  <c r="BD9" i="8"/>
  <c r="AY9" i="8"/>
  <c r="AT9" i="8"/>
  <c r="AO9" i="8"/>
  <c r="AJ9" i="8"/>
  <c r="AE9" i="8"/>
  <c r="Z9" i="8"/>
  <c r="L9" i="8"/>
  <c r="R9" i="8" s="1"/>
  <c r="K9" i="8"/>
  <c r="Q9" i="8" s="1"/>
  <c r="J9" i="8"/>
  <c r="EX8" i="8"/>
  <c r="EW8" i="8"/>
  <c r="EG8" i="8"/>
  <c r="EH8" i="8" s="1"/>
  <c r="BX8" i="8"/>
  <c r="BV8" i="8"/>
  <c r="BU8" i="8"/>
  <c r="BT8" i="8"/>
  <c r="BS8" i="8"/>
  <c r="BQ8" i="8"/>
  <c r="DZ8" i="8" s="1"/>
  <c r="EA8" i="8" s="1"/>
  <c r="BP8" i="8"/>
  <c r="BO8" i="8"/>
  <c r="BN8" i="8"/>
  <c r="BI8" i="8"/>
  <c r="BD8" i="8"/>
  <c r="AY8" i="8"/>
  <c r="AZ8" i="8" s="1"/>
  <c r="AT8" i="8"/>
  <c r="AO8" i="8"/>
  <c r="AM8" i="8"/>
  <c r="CJ8" i="8" s="1"/>
  <c r="CK8" i="8" s="1"/>
  <c r="AL8" i="8"/>
  <c r="AK8" i="8"/>
  <c r="AJ8" i="8"/>
  <c r="AH8" i="8"/>
  <c r="CC8" i="8" s="1"/>
  <c r="CD8" i="8" s="1"/>
  <c r="AG8" i="8"/>
  <c r="AF8" i="8"/>
  <c r="AE8" i="8"/>
  <c r="AC8" i="8"/>
  <c r="BY8" i="8" s="1"/>
  <c r="BZ8" i="8" s="1"/>
  <c r="AB8" i="8"/>
  <c r="AA8" i="8"/>
  <c r="Z8" i="8"/>
  <c r="L8" i="8"/>
  <c r="K8" i="8"/>
  <c r="J8" i="8"/>
  <c r="EX7" i="8"/>
  <c r="EW7" i="8"/>
  <c r="EA7" i="8"/>
  <c r="BX7" i="8"/>
  <c r="BV7" i="8"/>
  <c r="EG7" i="8" s="1"/>
  <c r="EH7" i="8" s="1"/>
  <c r="BU7" i="8"/>
  <c r="BT7" i="8"/>
  <c r="BS7" i="8"/>
  <c r="BQ7" i="8"/>
  <c r="DZ7" i="8" s="1"/>
  <c r="BP7" i="8"/>
  <c r="BO7" i="8"/>
  <c r="BN7" i="8"/>
  <c r="BL7" i="8"/>
  <c r="DS7" i="8" s="1"/>
  <c r="BK7" i="8"/>
  <c r="BJ7" i="8"/>
  <c r="BI7" i="8"/>
  <c r="BG7" i="8"/>
  <c r="DL7" i="8" s="1"/>
  <c r="DM7" i="8" s="1"/>
  <c r="BF7" i="8"/>
  <c r="BE7" i="8"/>
  <c r="BD7" i="8"/>
  <c r="BB7" i="8"/>
  <c r="DE7" i="8" s="1"/>
  <c r="DF7" i="8" s="1"/>
  <c r="BA7" i="8"/>
  <c r="AZ7" i="8"/>
  <c r="AY7" i="8"/>
  <c r="AW7" i="8"/>
  <c r="CX7" i="8" s="1"/>
  <c r="CY7" i="8" s="1"/>
  <c r="AV7" i="8"/>
  <c r="AU7" i="8"/>
  <c r="AT7" i="8"/>
  <c r="AR7" i="8"/>
  <c r="CQ7" i="8" s="1"/>
  <c r="CR7" i="8" s="1"/>
  <c r="AQ7" i="8"/>
  <c r="AP7" i="8"/>
  <c r="AO7" i="8"/>
  <c r="AM7" i="8"/>
  <c r="CJ7" i="8" s="1"/>
  <c r="CK7" i="8" s="1"/>
  <c r="AL7" i="8"/>
  <c r="AK7" i="8"/>
  <c r="AJ7" i="8"/>
  <c r="AH7" i="8"/>
  <c r="CC7" i="8" s="1"/>
  <c r="CD7" i="8" s="1"/>
  <c r="AG7" i="8"/>
  <c r="AF7" i="8"/>
  <c r="AE7" i="8"/>
  <c r="AC7" i="8"/>
  <c r="BY7" i="8" s="1"/>
  <c r="BZ7" i="8" s="1"/>
  <c r="AB7" i="8"/>
  <c r="AA7" i="8"/>
  <c r="Z7" i="8"/>
  <c r="Q7" i="8"/>
  <c r="N7" i="8"/>
  <c r="K7" i="8"/>
  <c r="J7" i="8"/>
  <c r="L7" i="8" s="1"/>
  <c r="EX6" i="8"/>
  <c r="EW6" i="8"/>
  <c r="BX6" i="8"/>
  <c r="BU6" i="8"/>
  <c r="BV6" i="8" s="1"/>
  <c r="EG6" i="8" s="1"/>
  <c r="EH6" i="8" s="1"/>
  <c r="BT6" i="8"/>
  <c r="BS6" i="8"/>
  <c r="BP6" i="8"/>
  <c r="BQ6" i="8" s="1"/>
  <c r="DZ6" i="8" s="1"/>
  <c r="EA6" i="8" s="1"/>
  <c r="BO6" i="8"/>
  <c r="BN6" i="8"/>
  <c r="BI6" i="8"/>
  <c r="BD6" i="8"/>
  <c r="AY6" i="8"/>
  <c r="AT6" i="8"/>
  <c r="AO6" i="8"/>
  <c r="AJ6" i="8"/>
  <c r="AK6" i="8" s="1"/>
  <c r="AE6" i="8"/>
  <c r="Z6" i="8"/>
  <c r="AA6" i="8" s="1"/>
  <c r="Q6" i="8"/>
  <c r="N6" i="8"/>
  <c r="K6" i="8"/>
  <c r="J6" i="8"/>
  <c r="L6" i="8" s="1"/>
  <c r="R6" i="8" s="1"/>
  <c r="EX5" i="8"/>
  <c r="EW5" i="8"/>
  <c r="BX5" i="8"/>
  <c r="BU5" i="8"/>
  <c r="BT5" i="8"/>
  <c r="BS5" i="8"/>
  <c r="BP5" i="8"/>
  <c r="BO5" i="8"/>
  <c r="BQ5" i="8" s="1"/>
  <c r="DZ5" i="8" s="1"/>
  <c r="BN5" i="8"/>
  <c r="BI5" i="8"/>
  <c r="BE5" i="8"/>
  <c r="BD5" i="8"/>
  <c r="AY5" i="8"/>
  <c r="AU5" i="8"/>
  <c r="AT5" i="8"/>
  <c r="AO5" i="8"/>
  <c r="AK5" i="8"/>
  <c r="AJ5" i="8"/>
  <c r="AE5" i="8"/>
  <c r="AA5" i="8"/>
  <c r="Z5" i="8"/>
  <c r="L5" i="8"/>
  <c r="R5" i="8" s="1"/>
  <c r="K5" i="8"/>
  <c r="Q5" i="8" s="1"/>
  <c r="J5" i="8"/>
  <c r="S4" i="8"/>
  <c r="M25" i="2"/>
  <c r="M25" i="4"/>
  <c r="M25" i="3"/>
  <c r="M25" i="1"/>
  <c r="L26" i="1"/>
  <c r="K26" i="1"/>
  <c r="L18" i="1"/>
  <c r="K18" i="1"/>
  <c r="J18" i="1"/>
  <c r="BV13" i="8" l="1"/>
  <c r="EG13" i="8" s="1"/>
  <c r="EH13" i="8" s="1"/>
  <c r="BQ17" i="8"/>
  <c r="DZ17" i="8" s="1"/>
  <c r="EA17" i="8" s="1"/>
  <c r="BV34" i="8"/>
  <c r="EG34" i="8" s="1"/>
  <c r="EH34" i="8" s="1"/>
  <c r="BQ11" i="8"/>
  <c r="DZ11" i="8" s="1"/>
  <c r="EA11" i="8" s="1"/>
  <c r="BQ15" i="8"/>
  <c r="DZ15" i="8" s="1"/>
  <c r="EA15" i="8" s="1"/>
  <c r="BQ19" i="8"/>
  <c r="DZ19" i="8" s="1"/>
  <c r="EA19" i="8" s="1"/>
  <c r="BQ27" i="8"/>
  <c r="DZ27" i="8" s="1"/>
  <c r="EA27" i="8" s="1"/>
  <c r="BQ33" i="8"/>
  <c r="DZ33" i="8" s="1"/>
  <c r="EA33" i="8" s="1"/>
  <c r="EA5" i="8"/>
  <c r="AZ12" i="8"/>
  <c r="BJ21" i="8"/>
  <c r="AF29" i="8"/>
  <c r="BJ9" i="8"/>
  <c r="AU6" i="8"/>
  <c r="AA32" i="8"/>
  <c r="AA27" i="8"/>
  <c r="AA21" i="8"/>
  <c r="AF32" i="8"/>
  <c r="AF33" i="8"/>
  <c r="AF5" i="8"/>
  <c r="AK32" i="8"/>
  <c r="AK25" i="8"/>
  <c r="AP32" i="8"/>
  <c r="AP29" i="8"/>
  <c r="AP5" i="8"/>
  <c r="AP34" i="8"/>
  <c r="AP17" i="8"/>
  <c r="AU32" i="8"/>
  <c r="AU21" i="8"/>
  <c r="AU19" i="8"/>
  <c r="AZ32" i="8"/>
  <c r="AZ29" i="8"/>
  <c r="AZ19" i="8"/>
  <c r="AZ5" i="8"/>
  <c r="BE32" i="8"/>
  <c r="BE31" i="8"/>
  <c r="BE25" i="8"/>
  <c r="BE8" i="8"/>
  <c r="BJ32" i="8"/>
  <c r="BJ5" i="8"/>
  <c r="BJ23" i="8"/>
  <c r="BJ17" i="8"/>
  <c r="AA11" i="8"/>
  <c r="AP11" i="8"/>
  <c r="AZ11" i="8"/>
  <c r="DT13" i="8"/>
  <c r="AF19" i="8"/>
  <c r="AP25" i="8"/>
  <c r="AU14" i="8"/>
  <c r="AP21" i="8"/>
  <c r="AP9" i="8"/>
  <c r="AZ9" i="8"/>
  <c r="BE6" i="8"/>
  <c r="BJ10" i="8"/>
  <c r="BE11" i="8"/>
  <c r="AP13" i="8"/>
  <c r="EN15" i="8"/>
  <c r="AU17" i="8"/>
  <c r="AU18" i="8"/>
  <c r="AZ21" i="8"/>
  <c r="AF27" i="8"/>
  <c r="AP33" i="8"/>
  <c r="BJ33" i="8"/>
  <c r="AZ17" i="8"/>
  <c r="AK19" i="8"/>
  <c r="AF21" i="8"/>
  <c r="AF25" i="8"/>
  <c r="DM40" i="8"/>
  <c r="EN40" i="8" s="1"/>
  <c r="AA31" i="8"/>
  <c r="AU31" i="8"/>
  <c r="BV5" i="8"/>
  <c r="EG5" i="8" s="1"/>
  <c r="AP6" i="8"/>
  <c r="BJ6" i="8"/>
  <c r="R7" i="8"/>
  <c r="DT7" i="8"/>
  <c r="EN7" i="8" s="1"/>
  <c r="N8" i="8"/>
  <c r="R8" i="8" s="1"/>
  <c r="Q8" i="8"/>
  <c r="Q4" i="8" s="1"/>
  <c r="AP8" i="8"/>
  <c r="BJ8" i="8"/>
  <c r="AP10" i="8"/>
  <c r="BV11" i="8"/>
  <c r="EG11" i="8" s="1"/>
  <c r="EH11" i="8" s="1"/>
  <c r="BE12" i="8"/>
  <c r="Q13" i="8"/>
  <c r="N13" i="8"/>
  <c r="R13" i="8" s="1"/>
  <c r="AP14" i="8"/>
  <c r="BJ14" i="8"/>
  <c r="AP18" i="8"/>
  <c r="BJ18" i="8"/>
  <c r="M25" i="8"/>
  <c r="R25" i="8"/>
  <c r="AZ26" i="8"/>
  <c r="BE33" i="8"/>
  <c r="EN38" i="8"/>
  <c r="AK9" i="8"/>
  <c r="BE9" i="8"/>
  <c r="AF6" i="8"/>
  <c r="AZ6" i="8"/>
  <c r="AU8" i="8"/>
  <c r="DT16" i="8"/>
  <c r="EN16" i="8" s="1"/>
  <c r="BE19" i="8"/>
  <c r="AA25" i="8"/>
  <c r="AA33" i="8"/>
  <c r="AU33" i="8"/>
  <c r="BJ19" i="8"/>
  <c r="AF22" i="8"/>
  <c r="BE22" i="8"/>
  <c r="AU25" i="8"/>
  <c r="BJ25" i="8"/>
  <c r="AU29" i="8"/>
  <c r="BJ29" i="8"/>
  <c r="AA34" i="8"/>
  <c r="AZ34" i="8"/>
  <c r="EN35" i="8"/>
  <c r="EN37" i="8"/>
  <c r="DT20" i="8"/>
  <c r="EN20" i="8" s="1"/>
  <c r="AK21" i="8"/>
  <c r="BE21" i="8"/>
  <c r="BQ21" i="8"/>
  <c r="DZ21" i="8" s="1"/>
  <c r="EA21" i="8" s="1"/>
  <c r="AK22" i="8"/>
  <c r="BE23" i="8"/>
  <c r="AZ25" i="8"/>
  <c r="AP26" i="8"/>
  <c r="AP28" i="8"/>
  <c r="BJ28" i="8"/>
  <c r="BJ31" i="8"/>
  <c r="AF34" i="8"/>
  <c r="BE34" i="8"/>
  <c r="DT44" i="8"/>
  <c r="EN44" i="8" s="1"/>
  <c r="AZ22" i="8"/>
  <c r="BJ24" i="8"/>
  <c r="AK29" i="8"/>
  <c r="AP30" i="8"/>
  <c r="AZ31" i="8"/>
  <c r="AZ10" i="8"/>
  <c r="AP12" i="8"/>
  <c r="BE14" i="8"/>
  <c r="AF18" i="8"/>
  <c r="BE18" i="8"/>
  <c r="AA22" i="8"/>
  <c r="AU22" i="8"/>
  <c r="AU26" i="8"/>
  <c r="BJ26" i="8"/>
  <c r="BE28" i="8"/>
  <c r="AK33" i="8"/>
  <c r="AZ33" i="8"/>
  <c r="AU34" i="8"/>
  <c r="BJ34" i="8"/>
  <c r="DT38" i="8"/>
  <c r="AA9" i="8"/>
  <c r="AF9" i="8"/>
  <c r="AU9" i="8"/>
  <c r="AU10" i="8"/>
  <c r="AK12" i="8"/>
  <c r="BJ12" i="8"/>
  <c r="BQ13" i="8"/>
  <c r="DZ13" i="8" s="1"/>
  <c r="EA13" i="8" s="1"/>
  <c r="AZ14" i="8"/>
  <c r="BV17" i="8"/>
  <c r="EG17" i="8" s="1"/>
  <c r="EH17" i="8" s="1"/>
  <c r="AZ18" i="8"/>
  <c r="BV21" i="8"/>
  <c r="EG21" i="8" s="1"/>
  <c r="EH21" i="8" s="1"/>
  <c r="AP22" i="8"/>
  <c r="BJ22" i="8"/>
  <c r="BQ23" i="8"/>
  <c r="DZ23" i="8" s="1"/>
  <c r="EA23" i="8" s="1"/>
  <c r="BE29" i="8"/>
  <c r="BV29" i="8"/>
  <c r="EG29" i="8" s="1"/>
  <c r="EH29" i="8" s="1"/>
  <c r="AK30" i="8"/>
  <c r="AZ30" i="8"/>
  <c r="BJ30" i="8"/>
  <c r="M32" i="8"/>
  <c r="R32" i="8" s="1"/>
  <c r="DT36" i="8"/>
  <c r="EN36" i="8" s="1"/>
  <c r="DT39" i="8"/>
  <c r="EN39" i="8" s="1"/>
  <c r="DT43" i="8"/>
  <c r="EN43" i="8" s="1"/>
  <c r="AF30" i="8"/>
  <c r="BE30" i="8"/>
  <c r="DT41" i="8"/>
  <c r="EN41" i="8" s="1"/>
  <c r="EN42" i="8"/>
  <c r="AF26" i="8"/>
  <c r="BE26" i="8"/>
  <c r="AZ28" i="8"/>
  <c r="AA30" i="8"/>
  <c r="AU30" i="8"/>
  <c r="BV31" i="8"/>
  <c r="EG31" i="8" s="1"/>
  <c r="EH31" i="8" s="1"/>
  <c r="BQ34" i="8"/>
  <c r="DZ34" i="8" s="1"/>
  <c r="EA34" i="8" s="1"/>
  <c r="EX44" i="4"/>
  <c r="EW44" i="4"/>
  <c r="BX44" i="4"/>
  <c r="BU44" i="4"/>
  <c r="BT44" i="4"/>
  <c r="BV44" i="4" s="1"/>
  <c r="EG44" i="4" s="1"/>
  <c r="EH44" i="4" s="1"/>
  <c r="BS44" i="4"/>
  <c r="BP44" i="4"/>
  <c r="BO44" i="4"/>
  <c r="BQ44" i="4" s="1"/>
  <c r="DZ44" i="4" s="1"/>
  <c r="EA44" i="4" s="1"/>
  <c r="BN44" i="4"/>
  <c r="BK44" i="4"/>
  <c r="BJ44" i="4"/>
  <c r="BL44" i="4" s="1"/>
  <c r="DS44" i="4" s="1"/>
  <c r="DT44" i="4" s="1"/>
  <c r="BI44" i="4"/>
  <c r="BF44" i="4"/>
  <c r="BE44" i="4"/>
  <c r="BG44" i="4" s="1"/>
  <c r="DL44" i="4" s="1"/>
  <c r="DM44" i="4" s="1"/>
  <c r="BD44" i="4"/>
  <c r="BA44" i="4"/>
  <c r="AZ44" i="4"/>
  <c r="BB44" i="4" s="1"/>
  <c r="DE44" i="4" s="1"/>
  <c r="DF44" i="4" s="1"/>
  <c r="AY44" i="4"/>
  <c r="AV44" i="4"/>
  <c r="AU44" i="4"/>
  <c r="AW44" i="4" s="1"/>
  <c r="CX44" i="4" s="1"/>
  <c r="CY44" i="4" s="1"/>
  <c r="AT44" i="4"/>
  <c r="AQ44" i="4"/>
  <c r="AP44" i="4"/>
  <c r="AR44" i="4" s="1"/>
  <c r="CQ44" i="4" s="1"/>
  <c r="CR44" i="4" s="1"/>
  <c r="AO44" i="4"/>
  <c r="AL44" i="4"/>
  <c r="AK44" i="4"/>
  <c r="AM44" i="4" s="1"/>
  <c r="CJ44" i="4" s="1"/>
  <c r="CK44" i="4" s="1"/>
  <c r="AJ44" i="4"/>
  <c r="AG44" i="4"/>
  <c r="AF44" i="4"/>
  <c r="AH44" i="4" s="1"/>
  <c r="CC44" i="4" s="1"/>
  <c r="CD44" i="4" s="1"/>
  <c r="AE44" i="4"/>
  <c r="AB44" i="4"/>
  <c r="AA44" i="4"/>
  <c r="AC44" i="4" s="1"/>
  <c r="BY44" i="4" s="1"/>
  <c r="BZ44" i="4" s="1"/>
  <c r="Z44" i="4"/>
  <c r="R44" i="4"/>
  <c r="Q44" i="4"/>
  <c r="EX43" i="4"/>
  <c r="EW43" i="4"/>
  <c r="BX43" i="4"/>
  <c r="BU43" i="4"/>
  <c r="BT43" i="4"/>
  <c r="BV43" i="4" s="1"/>
  <c r="EG43" i="4" s="1"/>
  <c r="EH43" i="4" s="1"/>
  <c r="BS43" i="4"/>
  <c r="BP43" i="4"/>
  <c r="BO43" i="4"/>
  <c r="BQ43" i="4" s="1"/>
  <c r="DZ43" i="4" s="1"/>
  <c r="EA43" i="4" s="1"/>
  <c r="BN43" i="4"/>
  <c r="BK43" i="4"/>
  <c r="BJ43" i="4"/>
  <c r="BL43" i="4" s="1"/>
  <c r="DS43" i="4" s="1"/>
  <c r="BI43" i="4"/>
  <c r="BF43" i="4"/>
  <c r="BE43" i="4"/>
  <c r="BG43" i="4" s="1"/>
  <c r="DL43" i="4" s="1"/>
  <c r="DM43" i="4" s="1"/>
  <c r="BD43" i="4"/>
  <c r="BA43" i="4"/>
  <c r="AZ43" i="4"/>
  <c r="BB43" i="4" s="1"/>
  <c r="DE43" i="4" s="1"/>
  <c r="DF43" i="4" s="1"/>
  <c r="AY43" i="4"/>
  <c r="AV43" i="4"/>
  <c r="AU43" i="4"/>
  <c r="AW43" i="4" s="1"/>
  <c r="CX43" i="4" s="1"/>
  <c r="CY43" i="4" s="1"/>
  <c r="AT43" i="4"/>
  <c r="AQ43" i="4"/>
  <c r="AP43" i="4"/>
  <c r="AR43" i="4" s="1"/>
  <c r="CQ43" i="4" s="1"/>
  <c r="CR43" i="4" s="1"/>
  <c r="AO43" i="4"/>
  <c r="AL43" i="4"/>
  <c r="AK43" i="4"/>
  <c r="AM43" i="4" s="1"/>
  <c r="CJ43" i="4" s="1"/>
  <c r="CK43" i="4" s="1"/>
  <c r="AJ43" i="4"/>
  <c r="AG43" i="4"/>
  <c r="AF43" i="4"/>
  <c r="AH43" i="4" s="1"/>
  <c r="CC43" i="4" s="1"/>
  <c r="CD43" i="4" s="1"/>
  <c r="AE43" i="4"/>
  <c r="AB43" i="4"/>
  <c r="AA43" i="4"/>
  <c r="AC43" i="4" s="1"/>
  <c r="BY43" i="4" s="1"/>
  <c r="BZ43" i="4" s="1"/>
  <c r="Z43" i="4"/>
  <c r="R43" i="4"/>
  <c r="Q43" i="4"/>
  <c r="EX42" i="4"/>
  <c r="EW42" i="4"/>
  <c r="BX42" i="4"/>
  <c r="BU42" i="4"/>
  <c r="BT42" i="4"/>
  <c r="BV42" i="4" s="1"/>
  <c r="EG42" i="4" s="1"/>
  <c r="EH42" i="4" s="1"/>
  <c r="BS42" i="4"/>
  <c r="BP42" i="4"/>
  <c r="BO42" i="4"/>
  <c r="BQ42" i="4" s="1"/>
  <c r="DZ42" i="4" s="1"/>
  <c r="EA42" i="4" s="1"/>
  <c r="BN42" i="4"/>
  <c r="BK42" i="4"/>
  <c r="BJ42" i="4"/>
  <c r="BL42" i="4" s="1"/>
  <c r="DS42" i="4" s="1"/>
  <c r="BI42" i="4"/>
  <c r="BF42" i="4"/>
  <c r="BE42" i="4"/>
  <c r="BG42" i="4" s="1"/>
  <c r="DL42" i="4" s="1"/>
  <c r="DM42" i="4" s="1"/>
  <c r="BD42" i="4"/>
  <c r="BA42" i="4"/>
  <c r="AZ42" i="4"/>
  <c r="BB42" i="4" s="1"/>
  <c r="DE42" i="4" s="1"/>
  <c r="DF42" i="4" s="1"/>
  <c r="AY42" i="4"/>
  <c r="AV42" i="4"/>
  <c r="AU42" i="4"/>
  <c r="AW42" i="4" s="1"/>
  <c r="CX42" i="4" s="1"/>
  <c r="CY42" i="4" s="1"/>
  <c r="AT42" i="4"/>
  <c r="AQ42" i="4"/>
  <c r="AP42" i="4"/>
  <c r="AR42" i="4" s="1"/>
  <c r="CQ42" i="4" s="1"/>
  <c r="CR42" i="4" s="1"/>
  <c r="AO42" i="4"/>
  <c r="AL42" i="4"/>
  <c r="AK42" i="4"/>
  <c r="AM42" i="4" s="1"/>
  <c r="CJ42" i="4" s="1"/>
  <c r="CK42" i="4" s="1"/>
  <c r="AJ42" i="4"/>
  <c r="AG42" i="4"/>
  <c r="AF42" i="4"/>
  <c r="AH42" i="4" s="1"/>
  <c r="CC42" i="4" s="1"/>
  <c r="CD42" i="4" s="1"/>
  <c r="AE42" i="4"/>
  <c r="AB42" i="4"/>
  <c r="AA42" i="4"/>
  <c r="AC42" i="4" s="1"/>
  <c r="BY42" i="4" s="1"/>
  <c r="BZ42" i="4" s="1"/>
  <c r="Z42" i="4"/>
  <c r="R42" i="4"/>
  <c r="Q42" i="4"/>
  <c r="EX41" i="4"/>
  <c r="EW41" i="4"/>
  <c r="BX41" i="4"/>
  <c r="BU41" i="4"/>
  <c r="BT41" i="4"/>
  <c r="BV41" i="4" s="1"/>
  <c r="EG41" i="4" s="1"/>
  <c r="EH41" i="4" s="1"/>
  <c r="BS41" i="4"/>
  <c r="BP41" i="4"/>
  <c r="BO41" i="4"/>
  <c r="BQ41" i="4" s="1"/>
  <c r="DZ41" i="4" s="1"/>
  <c r="EA41" i="4" s="1"/>
  <c r="BN41" i="4"/>
  <c r="BK41" i="4"/>
  <c r="BJ41" i="4"/>
  <c r="BL41" i="4" s="1"/>
  <c r="DS41" i="4" s="1"/>
  <c r="BI41" i="4"/>
  <c r="BF41" i="4"/>
  <c r="BE41" i="4"/>
  <c r="BG41" i="4" s="1"/>
  <c r="DL41" i="4" s="1"/>
  <c r="DM41" i="4" s="1"/>
  <c r="BD41" i="4"/>
  <c r="BA41" i="4"/>
  <c r="AZ41" i="4"/>
  <c r="BB41" i="4" s="1"/>
  <c r="DE41" i="4" s="1"/>
  <c r="DF41" i="4" s="1"/>
  <c r="AY41" i="4"/>
  <c r="AV41" i="4"/>
  <c r="AU41" i="4"/>
  <c r="AW41" i="4" s="1"/>
  <c r="CX41" i="4" s="1"/>
  <c r="CY41" i="4" s="1"/>
  <c r="AT41" i="4"/>
  <c r="AQ41" i="4"/>
  <c r="AP41" i="4"/>
  <c r="AR41" i="4" s="1"/>
  <c r="CQ41" i="4" s="1"/>
  <c r="CR41" i="4" s="1"/>
  <c r="AO41" i="4"/>
  <c r="AL41" i="4"/>
  <c r="AK41" i="4"/>
  <c r="AM41" i="4" s="1"/>
  <c r="CJ41" i="4" s="1"/>
  <c r="CK41" i="4" s="1"/>
  <c r="AJ41" i="4"/>
  <c r="AG41" i="4"/>
  <c r="AF41" i="4"/>
  <c r="AH41" i="4" s="1"/>
  <c r="CC41" i="4" s="1"/>
  <c r="CD41" i="4" s="1"/>
  <c r="AE41" i="4"/>
  <c r="AB41" i="4"/>
  <c r="AA41" i="4"/>
  <c r="AC41" i="4" s="1"/>
  <c r="BY41" i="4" s="1"/>
  <c r="BZ41" i="4" s="1"/>
  <c r="Z41" i="4"/>
  <c r="R41" i="4"/>
  <c r="Q41" i="4"/>
  <c r="EX40" i="4"/>
  <c r="EW40" i="4"/>
  <c r="BX40" i="4"/>
  <c r="BV40" i="4"/>
  <c r="EG40" i="4" s="1"/>
  <c r="EH40" i="4" s="1"/>
  <c r="BU40" i="4"/>
  <c r="BT40" i="4"/>
  <c r="BS40" i="4"/>
  <c r="BQ40" i="4"/>
  <c r="DZ40" i="4" s="1"/>
  <c r="EA40" i="4" s="1"/>
  <c r="BP40" i="4"/>
  <c r="BO40" i="4"/>
  <c r="BN40" i="4"/>
  <c r="BL40" i="4"/>
  <c r="DS40" i="4" s="1"/>
  <c r="BK40" i="4"/>
  <c r="BJ40" i="4"/>
  <c r="BI40" i="4"/>
  <c r="BG40" i="4"/>
  <c r="DL40" i="4" s="1"/>
  <c r="DM40" i="4" s="1"/>
  <c r="BF40" i="4"/>
  <c r="BE40" i="4"/>
  <c r="BD40" i="4"/>
  <c r="BB40" i="4"/>
  <c r="DE40" i="4" s="1"/>
  <c r="DF40" i="4" s="1"/>
  <c r="BA40" i="4"/>
  <c r="AZ40" i="4"/>
  <c r="AY40" i="4"/>
  <c r="AW40" i="4"/>
  <c r="CX40" i="4" s="1"/>
  <c r="CY40" i="4" s="1"/>
  <c r="AV40" i="4"/>
  <c r="AU40" i="4"/>
  <c r="AT40" i="4"/>
  <c r="AR40" i="4"/>
  <c r="CQ40" i="4" s="1"/>
  <c r="CR40" i="4" s="1"/>
  <c r="AQ40" i="4"/>
  <c r="AP40" i="4"/>
  <c r="AO40" i="4"/>
  <c r="AM40" i="4"/>
  <c r="CJ40" i="4" s="1"/>
  <c r="CK40" i="4" s="1"/>
  <c r="AL40" i="4"/>
  <c r="AK40" i="4"/>
  <c r="AJ40" i="4"/>
  <c r="AH40" i="4"/>
  <c r="CC40" i="4" s="1"/>
  <c r="CD40" i="4" s="1"/>
  <c r="AG40" i="4"/>
  <c r="AF40" i="4"/>
  <c r="AE40" i="4"/>
  <c r="AC40" i="4"/>
  <c r="BY40" i="4" s="1"/>
  <c r="BZ40" i="4" s="1"/>
  <c r="AB40" i="4"/>
  <c r="AA40" i="4"/>
  <c r="Z40" i="4"/>
  <c r="R40" i="4"/>
  <c r="Q40" i="4"/>
  <c r="EX39" i="4"/>
  <c r="EW39" i="4"/>
  <c r="BX39" i="4"/>
  <c r="BU39" i="4"/>
  <c r="BT39" i="4"/>
  <c r="BV39" i="4" s="1"/>
  <c r="EG39" i="4" s="1"/>
  <c r="EH39" i="4" s="1"/>
  <c r="BS39" i="4"/>
  <c r="BP39" i="4"/>
  <c r="BO39" i="4"/>
  <c r="BQ39" i="4" s="1"/>
  <c r="DZ39" i="4" s="1"/>
  <c r="EA39" i="4" s="1"/>
  <c r="BN39" i="4"/>
  <c r="BK39" i="4"/>
  <c r="BJ39" i="4"/>
  <c r="BL39" i="4" s="1"/>
  <c r="DS39" i="4" s="1"/>
  <c r="DT39" i="4" s="1"/>
  <c r="BI39" i="4"/>
  <c r="BF39" i="4"/>
  <c r="BE39" i="4"/>
  <c r="BG39" i="4" s="1"/>
  <c r="DL39" i="4" s="1"/>
  <c r="BD39" i="4"/>
  <c r="BA39" i="4"/>
  <c r="AZ39" i="4"/>
  <c r="BB39" i="4" s="1"/>
  <c r="DE39" i="4" s="1"/>
  <c r="DF39" i="4" s="1"/>
  <c r="AY39" i="4"/>
  <c r="AV39" i="4"/>
  <c r="AU39" i="4"/>
  <c r="AW39" i="4" s="1"/>
  <c r="CX39" i="4" s="1"/>
  <c r="CY39" i="4" s="1"/>
  <c r="AT39" i="4"/>
  <c r="AQ39" i="4"/>
  <c r="AP39" i="4"/>
  <c r="AR39" i="4" s="1"/>
  <c r="CQ39" i="4" s="1"/>
  <c r="CR39" i="4" s="1"/>
  <c r="AO39" i="4"/>
  <c r="AL39" i="4"/>
  <c r="AK39" i="4"/>
  <c r="AM39" i="4" s="1"/>
  <c r="CJ39" i="4" s="1"/>
  <c r="CK39" i="4" s="1"/>
  <c r="AJ39" i="4"/>
  <c r="AG39" i="4"/>
  <c r="AF39" i="4"/>
  <c r="AH39" i="4" s="1"/>
  <c r="CC39" i="4" s="1"/>
  <c r="CD39" i="4" s="1"/>
  <c r="AE39" i="4"/>
  <c r="AB39" i="4"/>
  <c r="AA39" i="4"/>
  <c r="AC39" i="4" s="1"/>
  <c r="BY39" i="4" s="1"/>
  <c r="BZ39" i="4" s="1"/>
  <c r="Z39" i="4"/>
  <c r="R39" i="4"/>
  <c r="Q39" i="4"/>
  <c r="EX38" i="4"/>
  <c r="EW38" i="4"/>
  <c r="BX38" i="4"/>
  <c r="BU38" i="4"/>
  <c r="BT38" i="4"/>
  <c r="BV38" i="4" s="1"/>
  <c r="EG38" i="4" s="1"/>
  <c r="EH38" i="4" s="1"/>
  <c r="BS38" i="4"/>
  <c r="BP38" i="4"/>
  <c r="BO38" i="4"/>
  <c r="BQ38" i="4" s="1"/>
  <c r="DZ38" i="4" s="1"/>
  <c r="EA38" i="4" s="1"/>
  <c r="BN38" i="4"/>
  <c r="BK38" i="4"/>
  <c r="BJ38" i="4"/>
  <c r="BL38" i="4" s="1"/>
  <c r="DS38" i="4" s="1"/>
  <c r="DT38" i="4" s="1"/>
  <c r="BI38" i="4"/>
  <c r="BF38" i="4"/>
  <c r="BE38" i="4"/>
  <c r="BG38" i="4" s="1"/>
  <c r="DL38" i="4" s="1"/>
  <c r="DM38" i="4" s="1"/>
  <c r="BD38" i="4"/>
  <c r="BA38" i="4"/>
  <c r="AZ38" i="4"/>
  <c r="BB38" i="4" s="1"/>
  <c r="DE38" i="4" s="1"/>
  <c r="DF38" i="4" s="1"/>
  <c r="AY38" i="4"/>
  <c r="AV38" i="4"/>
  <c r="AU38" i="4"/>
  <c r="AW38" i="4" s="1"/>
  <c r="CX38" i="4" s="1"/>
  <c r="CY38" i="4" s="1"/>
  <c r="AT38" i="4"/>
  <c r="AQ38" i="4"/>
  <c r="AP38" i="4"/>
  <c r="AR38" i="4" s="1"/>
  <c r="CQ38" i="4" s="1"/>
  <c r="CR38" i="4" s="1"/>
  <c r="AO38" i="4"/>
  <c r="AL38" i="4"/>
  <c r="AK38" i="4"/>
  <c r="AM38" i="4" s="1"/>
  <c r="CJ38" i="4" s="1"/>
  <c r="CK38" i="4" s="1"/>
  <c r="AJ38" i="4"/>
  <c r="AG38" i="4"/>
  <c r="AF38" i="4"/>
  <c r="AH38" i="4" s="1"/>
  <c r="CC38" i="4" s="1"/>
  <c r="CD38" i="4" s="1"/>
  <c r="AE38" i="4"/>
  <c r="AB38" i="4"/>
  <c r="AA38" i="4"/>
  <c r="AC38" i="4" s="1"/>
  <c r="BY38" i="4" s="1"/>
  <c r="BZ38" i="4" s="1"/>
  <c r="Z38" i="4"/>
  <c r="R38" i="4"/>
  <c r="Q38" i="4"/>
  <c r="EX37" i="4"/>
  <c r="EW37" i="4"/>
  <c r="BX37" i="4"/>
  <c r="BU37" i="4"/>
  <c r="BT37" i="4"/>
  <c r="BV37" i="4" s="1"/>
  <c r="EG37" i="4" s="1"/>
  <c r="EH37" i="4" s="1"/>
  <c r="BS37" i="4"/>
  <c r="BP37" i="4"/>
  <c r="BO37" i="4"/>
  <c r="BQ37" i="4" s="1"/>
  <c r="DZ37" i="4" s="1"/>
  <c r="EA37" i="4" s="1"/>
  <c r="BN37" i="4"/>
  <c r="BK37" i="4"/>
  <c r="BJ37" i="4"/>
  <c r="BL37" i="4" s="1"/>
  <c r="DS37" i="4" s="1"/>
  <c r="DT37" i="4" s="1"/>
  <c r="BI37" i="4"/>
  <c r="BF37" i="4"/>
  <c r="BE37" i="4"/>
  <c r="BG37" i="4" s="1"/>
  <c r="DL37" i="4" s="1"/>
  <c r="DM37" i="4" s="1"/>
  <c r="BD37" i="4"/>
  <c r="BA37" i="4"/>
  <c r="AZ37" i="4"/>
  <c r="BB37" i="4" s="1"/>
  <c r="DE37" i="4" s="1"/>
  <c r="DF37" i="4" s="1"/>
  <c r="AY37" i="4"/>
  <c r="AV37" i="4"/>
  <c r="AU37" i="4"/>
  <c r="AW37" i="4" s="1"/>
  <c r="CX37" i="4" s="1"/>
  <c r="CY37" i="4" s="1"/>
  <c r="AT37" i="4"/>
  <c r="AQ37" i="4"/>
  <c r="AP37" i="4"/>
  <c r="AR37" i="4" s="1"/>
  <c r="CQ37" i="4" s="1"/>
  <c r="CR37" i="4" s="1"/>
  <c r="AO37" i="4"/>
  <c r="AL37" i="4"/>
  <c r="AK37" i="4"/>
  <c r="AM37" i="4" s="1"/>
  <c r="CJ37" i="4" s="1"/>
  <c r="CK37" i="4" s="1"/>
  <c r="AJ37" i="4"/>
  <c r="AG37" i="4"/>
  <c r="AF37" i="4"/>
  <c r="AH37" i="4" s="1"/>
  <c r="CC37" i="4" s="1"/>
  <c r="CD37" i="4" s="1"/>
  <c r="AE37" i="4"/>
  <c r="AB37" i="4"/>
  <c r="AA37" i="4"/>
  <c r="AC37" i="4" s="1"/>
  <c r="BY37" i="4" s="1"/>
  <c r="BZ37" i="4" s="1"/>
  <c r="Z37" i="4"/>
  <c r="R37" i="4"/>
  <c r="Q37" i="4"/>
  <c r="EX36" i="4"/>
  <c r="EW36" i="4"/>
  <c r="BX36" i="4"/>
  <c r="BU36" i="4"/>
  <c r="BT36" i="4"/>
  <c r="BV36" i="4" s="1"/>
  <c r="EG36" i="4" s="1"/>
  <c r="EH36" i="4" s="1"/>
  <c r="BS36" i="4"/>
  <c r="BP36" i="4"/>
  <c r="BO36" i="4"/>
  <c r="BQ36" i="4" s="1"/>
  <c r="DZ36" i="4" s="1"/>
  <c r="EA36" i="4" s="1"/>
  <c r="BN36" i="4"/>
  <c r="BK36" i="4"/>
  <c r="BJ36" i="4"/>
  <c r="BL36" i="4" s="1"/>
  <c r="DS36" i="4" s="1"/>
  <c r="BI36" i="4"/>
  <c r="BF36" i="4"/>
  <c r="BE36" i="4"/>
  <c r="BG36" i="4" s="1"/>
  <c r="DL36" i="4" s="1"/>
  <c r="DM36" i="4" s="1"/>
  <c r="BD36" i="4"/>
  <c r="BA36" i="4"/>
  <c r="AZ36" i="4"/>
  <c r="BB36" i="4" s="1"/>
  <c r="DE36" i="4" s="1"/>
  <c r="DF36" i="4" s="1"/>
  <c r="AY36" i="4"/>
  <c r="AV36" i="4"/>
  <c r="AU36" i="4"/>
  <c r="AW36" i="4" s="1"/>
  <c r="CX36" i="4" s="1"/>
  <c r="CY36" i="4" s="1"/>
  <c r="AT36" i="4"/>
  <c r="AQ36" i="4"/>
  <c r="AP36" i="4"/>
  <c r="AR36" i="4" s="1"/>
  <c r="CQ36" i="4" s="1"/>
  <c r="CR36" i="4" s="1"/>
  <c r="AO36" i="4"/>
  <c r="AL36" i="4"/>
  <c r="AK36" i="4"/>
  <c r="AM36" i="4" s="1"/>
  <c r="CJ36" i="4" s="1"/>
  <c r="CK36" i="4" s="1"/>
  <c r="AJ36" i="4"/>
  <c r="AG36" i="4"/>
  <c r="AF36" i="4"/>
  <c r="AH36" i="4" s="1"/>
  <c r="CC36" i="4" s="1"/>
  <c r="CD36" i="4" s="1"/>
  <c r="AE36" i="4"/>
  <c r="AB36" i="4"/>
  <c r="AA36" i="4"/>
  <c r="AC36" i="4" s="1"/>
  <c r="BY36" i="4" s="1"/>
  <c r="BZ36" i="4" s="1"/>
  <c r="Z36" i="4"/>
  <c r="R36" i="4"/>
  <c r="Q36" i="4"/>
  <c r="EX35" i="4"/>
  <c r="EW35" i="4"/>
  <c r="BX35" i="4"/>
  <c r="BU35" i="4"/>
  <c r="BT35" i="4"/>
  <c r="BV35" i="4" s="1"/>
  <c r="EG35" i="4" s="1"/>
  <c r="EH35" i="4" s="1"/>
  <c r="BS35" i="4"/>
  <c r="BP35" i="4"/>
  <c r="BO35" i="4"/>
  <c r="BQ35" i="4" s="1"/>
  <c r="DZ35" i="4" s="1"/>
  <c r="EA35" i="4" s="1"/>
  <c r="BN35" i="4"/>
  <c r="BK35" i="4"/>
  <c r="BJ35" i="4"/>
  <c r="BL35" i="4" s="1"/>
  <c r="DS35" i="4" s="1"/>
  <c r="BI35" i="4"/>
  <c r="BF35" i="4"/>
  <c r="BE35" i="4"/>
  <c r="BG35" i="4" s="1"/>
  <c r="DL35" i="4" s="1"/>
  <c r="DM35" i="4" s="1"/>
  <c r="BD35" i="4"/>
  <c r="BA35" i="4"/>
  <c r="AZ35" i="4"/>
  <c r="BB35" i="4" s="1"/>
  <c r="DE35" i="4" s="1"/>
  <c r="DF35" i="4" s="1"/>
  <c r="AY35" i="4"/>
  <c r="AV35" i="4"/>
  <c r="AU35" i="4"/>
  <c r="AW35" i="4" s="1"/>
  <c r="CX35" i="4" s="1"/>
  <c r="CY35" i="4" s="1"/>
  <c r="AT35" i="4"/>
  <c r="AQ35" i="4"/>
  <c r="AP35" i="4"/>
  <c r="AR35" i="4" s="1"/>
  <c r="CQ35" i="4" s="1"/>
  <c r="CR35" i="4" s="1"/>
  <c r="AO35" i="4"/>
  <c r="AL35" i="4"/>
  <c r="AK35" i="4"/>
  <c r="AM35" i="4" s="1"/>
  <c r="CJ35" i="4" s="1"/>
  <c r="CK35" i="4" s="1"/>
  <c r="AJ35" i="4"/>
  <c r="AG35" i="4"/>
  <c r="AF35" i="4"/>
  <c r="AH35" i="4" s="1"/>
  <c r="CC35" i="4" s="1"/>
  <c r="CD35" i="4" s="1"/>
  <c r="AE35" i="4"/>
  <c r="AB35" i="4"/>
  <c r="AA35" i="4"/>
  <c r="AC35" i="4" s="1"/>
  <c r="BY35" i="4" s="1"/>
  <c r="BZ35" i="4" s="1"/>
  <c r="Z35" i="4"/>
  <c r="R35" i="4"/>
  <c r="Q35" i="4"/>
  <c r="EX34" i="4"/>
  <c r="EW34" i="4"/>
  <c r="BX34" i="4"/>
  <c r="BU34" i="4"/>
  <c r="BT34" i="4"/>
  <c r="BV34" i="4" s="1"/>
  <c r="EG34" i="4" s="1"/>
  <c r="EH34" i="4" s="1"/>
  <c r="BS34" i="4"/>
  <c r="BP34" i="4"/>
  <c r="BO34" i="4"/>
  <c r="BQ34" i="4" s="1"/>
  <c r="DZ34" i="4" s="1"/>
  <c r="EA34" i="4" s="1"/>
  <c r="BN34" i="4"/>
  <c r="BI34" i="4"/>
  <c r="BD34" i="4"/>
  <c r="AY34" i="4"/>
  <c r="AZ5" i="4" s="1"/>
  <c r="AT34" i="4"/>
  <c r="AO34" i="4"/>
  <c r="AL34" i="4"/>
  <c r="AK34" i="4"/>
  <c r="AM34" i="4" s="1"/>
  <c r="CJ34" i="4" s="1"/>
  <c r="CK34" i="4" s="1"/>
  <c r="AJ34" i="4"/>
  <c r="AE34" i="4"/>
  <c r="Z34" i="4"/>
  <c r="R34" i="4"/>
  <c r="Q34" i="4"/>
  <c r="EX33" i="4"/>
  <c r="EW33" i="4"/>
  <c r="BX33" i="4"/>
  <c r="BU33" i="4"/>
  <c r="BT33" i="4"/>
  <c r="BV33" i="4" s="1"/>
  <c r="EG33" i="4" s="1"/>
  <c r="EH33" i="4" s="1"/>
  <c r="BS33" i="4"/>
  <c r="BP33" i="4"/>
  <c r="BO33" i="4"/>
  <c r="BQ33" i="4" s="1"/>
  <c r="DZ33" i="4" s="1"/>
  <c r="EA33" i="4" s="1"/>
  <c r="BN33" i="4"/>
  <c r="BI33" i="4"/>
  <c r="BD33" i="4"/>
  <c r="AY33" i="4"/>
  <c r="AT33" i="4"/>
  <c r="AO33" i="4"/>
  <c r="AJ33" i="4"/>
  <c r="AE33" i="4"/>
  <c r="Z33" i="4"/>
  <c r="Q33" i="4"/>
  <c r="L33" i="4"/>
  <c r="R33" i="4" s="1"/>
  <c r="K33" i="4"/>
  <c r="J33" i="4"/>
  <c r="EX32" i="4"/>
  <c r="EW32" i="4"/>
  <c r="BX32" i="4"/>
  <c r="BU32" i="4"/>
  <c r="BT32" i="4"/>
  <c r="BV32" i="4" s="1"/>
  <c r="EG32" i="4" s="1"/>
  <c r="EH32" i="4" s="1"/>
  <c r="BS32" i="4"/>
  <c r="BP32" i="4"/>
  <c r="BO32" i="4"/>
  <c r="BQ32" i="4" s="1"/>
  <c r="DZ32" i="4" s="1"/>
  <c r="EA32" i="4" s="1"/>
  <c r="BN32" i="4"/>
  <c r="BI32" i="4"/>
  <c r="BD32" i="4"/>
  <c r="AY32" i="4"/>
  <c r="AT32" i="4"/>
  <c r="AO32" i="4"/>
  <c r="AP5" i="4" s="1"/>
  <c r="AJ32" i="4"/>
  <c r="AE32" i="4"/>
  <c r="Z32" i="4"/>
  <c r="K32" i="4"/>
  <c r="Q32" i="4" s="1"/>
  <c r="J32" i="4"/>
  <c r="L32" i="4" s="1"/>
  <c r="EX31" i="4"/>
  <c r="EW31" i="4"/>
  <c r="BX31" i="4"/>
  <c r="BU31" i="4"/>
  <c r="BT31" i="4"/>
  <c r="BS31" i="4"/>
  <c r="BP31" i="4"/>
  <c r="BO31" i="4"/>
  <c r="BN31" i="4"/>
  <c r="BI31" i="4"/>
  <c r="BD31" i="4"/>
  <c r="AY31" i="4"/>
  <c r="AT31" i="4"/>
  <c r="AQ31" i="4"/>
  <c r="AP31" i="4"/>
  <c r="AR31" i="4" s="1"/>
  <c r="CQ31" i="4" s="1"/>
  <c r="CR31" i="4" s="1"/>
  <c r="AO31" i="4"/>
  <c r="AL31" i="4"/>
  <c r="AK31" i="4"/>
  <c r="AM31" i="4" s="1"/>
  <c r="CJ31" i="4" s="1"/>
  <c r="CK31" i="4" s="1"/>
  <c r="AJ31" i="4"/>
  <c r="AG31" i="4"/>
  <c r="AF31" i="4"/>
  <c r="AH31" i="4" s="1"/>
  <c r="CC31" i="4" s="1"/>
  <c r="CD31" i="4" s="1"/>
  <c r="AE31" i="4"/>
  <c r="Z31" i="4"/>
  <c r="Q31" i="4"/>
  <c r="L31" i="4"/>
  <c r="R31" i="4" s="1"/>
  <c r="K31" i="4"/>
  <c r="J31" i="4"/>
  <c r="EX30" i="4"/>
  <c r="EW30" i="4"/>
  <c r="BX30" i="4"/>
  <c r="BU30" i="4"/>
  <c r="BT30" i="4"/>
  <c r="BS30" i="4"/>
  <c r="BP30" i="4"/>
  <c r="BO30" i="4"/>
  <c r="BN30" i="4"/>
  <c r="BI30" i="4"/>
  <c r="BD30" i="4"/>
  <c r="AY30" i="4"/>
  <c r="AT30" i="4"/>
  <c r="AO30" i="4"/>
  <c r="AJ30" i="4"/>
  <c r="AE30" i="4"/>
  <c r="Z30" i="4"/>
  <c r="R30" i="4"/>
  <c r="K30" i="4"/>
  <c r="Q30" i="4" s="1"/>
  <c r="J30" i="4"/>
  <c r="L30" i="4" s="1"/>
  <c r="EX29" i="4"/>
  <c r="EW29" i="4"/>
  <c r="BX29" i="4"/>
  <c r="BU29" i="4"/>
  <c r="BT29" i="4"/>
  <c r="BS29" i="4"/>
  <c r="BP29" i="4"/>
  <c r="BO29" i="4"/>
  <c r="BN29" i="4"/>
  <c r="BI29" i="4"/>
  <c r="BD29" i="4"/>
  <c r="AY29" i="4"/>
  <c r="AT29" i="4"/>
  <c r="AO29" i="4"/>
  <c r="AJ29" i="4"/>
  <c r="AE29" i="4"/>
  <c r="AC29" i="4"/>
  <c r="BY29" i="4" s="1"/>
  <c r="BZ29" i="4" s="1"/>
  <c r="AB29" i="4"/>
  <c r="AA29" i="4"/>
  <c r="Z29" i="4"/>
  <c r="Q29" i="4"/>
  <c r="K29" i="4"/>
  <c r="J29" i="4"/>
  <c r="L29" i="4" s="1"/>
  <c r="R29" i="4" s="1"/>
  <c r="EX28" i="4"/>
  <c r="EW28" i="4"/>
  <c r="BX28" i="4"/>
  <c r="BU28" i="4"/>
  <c r="BT28" i="4"/>
  <c r="BS28" i="4"/>
  <c r="BP28" i="4"/>
  <c r="BO28" i="4"/>
  <c r="BN28" i="4"/>
  <c r="BI28" i="4"/>
  <c r="BD28" i="4"/>
  <c r="AY28" i="4"/>
  <c r="AV28" i="4"/>
  <c r="AU28" i="4"/>
  <c r="AW28" i="4" s="1"/>
  <c r="CX28" i="4" s="1"/>
  <c r="CY28" i="4" s="1"/>
  <c r="AT28" i="4"/>
  <c r="AO28" i="4"/>
  <c r="AL28" i="4"/>
  <c r="AK28" i="4"/>
  <c r="AM28" i="4" s="1"/>
  <c r="CJ28" i="4" s="1"/>
  <c r="CK28" i="4" s="1"/>
  <c r="AJ28" i="4"/>
  <c r="AG28" i="4"/>
  <c r="AF28" i="4"/>
  <c r="AH28" i="4" s="1"/>
  <c r="CC28" i="4" s="1"/>
  <c r="CD28" i="4" s="1"/>
  <c r="AE28" i="4"/>
  <c r="AB28" i="4"/>
  <c r="AA28" i="4"/>
  <c r="AC28" i="4" s="1"/>
  <c r="BY28" i="4" s="1"/>
  <c r="BZ28" i="4" s="1"/>
  <c r="Z28" i="4"/>
  <c r="R28" i="4"/>
  <c r="L28" i="4"/>
  <c r="K28" i="4"/>
  <c r="Q28" i="4" s="1"/>
  <c r="J28" i="4"/>
  <c r="EX27" i="4"/>
  <c r="EW27" i="4"/>
  <c r="BX27" i="4"/>
  <c r="BU27" i="4"/>
  <c r="BT27" i="4"/>
  <c r="BS27" i="4"/>
  <c r="BP27" i="4"/>
  <c r="BO27" i="4"/>
  <c r="BN27" i="4"/>
  <c r="BK27" i="4"/>
  <c r="BJ27" i="4"/>
  <c r="BL27" i="4" s="1"/>
  <c r="DS27" i="4" s="1"/>
  <c r="BI27" i="4"/>
  <c r="BF27" i="4"/>
  <c r="BE27" i="4"/>
  <c r="BG27" i="4" s="1"/>
  <c r="DL27" i="4" s="1"/>
  <c r="DM27" i="4" s="1"/>
  <c r="BD27" i="4"/>
  <c r="BA27" i="4"/>
  <c r="AZ27" i="4"/>
  <c r="BB27" i="4" s="1"/>
  <c r="DE27" i="4" s="1"/>
  <c r="DF27" i="4" s="1"/>
  <c r="AY27" i="4"/>
  <c r="AV27" i="4"/>
  <c r="AU27" i="4"/>
  <c r="AW27" i="4" s="1"/>
  <c r="CX27" i="4" s="1"/>
  <c r="CY27" i="4" s="1"/>
  <c r="AT27" i="4"/>
  <c r="AQ27" i="4"/>
  <c r="AP27" i="4"/>
  <c r="AR27" i="4" s="1"/>
  <c r="CQ27" i="4" s="1"/>
  <c r="CR27" i="4" s="1"/>
  <c r="AO27" i="4"/>
  <c r="AL27" i="4"/>
  <c r="AK27" i="4"/>
  <c r="AM27" i="4" s="1"/>
  <c r="CJ27" i="4" s="1"/>
  <c r="CK27" i="4" s="1"/>
  <c r="AJ27" i="4"/>
  <c r="AE27" i="4"/>
  <c r="Z27" i="4"/>
  <c r="Q27" i="4"/>
  <c r="K27" i="4"/>
  <c r="J27" i="4"/>
  <c r="L27" i="4" s="1"/>
  <c r="R27" i="4" s="1"/>
  <c r="EX26" i="4"/>
  <c r="EW26" i="4"/>
  <c r="BX26" i="4"/>
  <c r="BU26" i="4"/>
  <c r="BT26" i="4"/>
  <c r="BS26" i="4"/>
  <c r="BP26" i="4"/>
  <c r="BO26" i="4"/>
  <c r="BN26" i="4"/>
  <c r="BI26" i="4"/>
  <c r="BD26" i="4"/>
  <c r="AY26" i="4"/>
  <c r="AT26" i="4"/>
  <c r="AO26" i="4"/>
  <c r="AL26" i="4"/>
  <c r="AK26" i="4"/>
  <c r="AM26" i="4" s="1"/>
  <c r="CJ26" i="4" s="1"/>
  <c r="CK26" i="4" s="1"/>
  <c r="AJ26" i="4"/>
  <c r="AE26" i="4"/>
  <c r="AB26" i="4"/>
  <c r="AA26" i="4"/>
  <c r="AC26" i="4" s="1"/>
  <c r="BY26" i="4" s="1"/>
  <c r="BZ26" i="4" s="1"/>
  <c r="Z26" i="4"/>
  <c r="K26" i="4"/>
  <c r="Q26" i="4" s="1"/>
  <c r="J26" i="4"/>
  <c r="L26" i="4" s="1"/>
  <c r="R26" i="4" s="1"/>
  <c r="EX25" i="4"/>
  <c r="EW25" i="4"/>
  <c r="BX25" i="4"/>
  <c r="BU25" i="4"/>
  <c r="BT25" i="4"/>
  <c r="BS25" i="4"/>
  <c r="BP25" i="4"/>
  <c r="BO25" i="4"/>
  <c r="BN25" i="4"/>
  <c r="BI25" i="4"/>
  <c r="BD25" i="4"/>
  <c r="AY25" i="4"/>
  <c r="AT25" i="4"/>
  <c r="AO25" i="4"/>
  <c r="AJ25" i="4"/>
  <c r="AE25" i="4"/>
  <c r="Z25" i="4"/>
  <c r="L25" i="4"/>
  <c r="R25" i="4" s="1"/>
  <c r="K25" i="4"/>
  <c r="Q25" i="4" s="1"/>
  <c r="J25" i="4"/>
  <c r="EX24" i="4"/>
  <c r="EW24" i="4"/>
  <c r="BX24" i="4"/>
  <c r="BU24" i="4"/>
  <c r="BV24" i="4" s="1"/>
  <c r="EG24" i="4" s="1"/>
  <c r="EH24" i="4" s="1"/>
  <c r="BT24" i="4"/>
  <c r="BS24" i="4"/>
  <c r="BP24" i="4"/>
  <c r="BQ24" i="4" s="1"/>
  <c r="DZ24" i="4" s="1"/>
  <c r="EA24" i="4" s="1"/>
  <c r="BO24" i="4"/>
  <c r="BN24" i="4"/>
  <c r="BI24" i="4"/>
  <c r="BF24" i="4"/>
  <c r="BE24" i="4"/>
  <c r="BG24" i="4" s="1"/>
  <c r="DL24" i="4" s="1"/>
  <c r="DM24" i="4" s="1"/>
  <c r="BD24" i="4"/>
  <c r="BA24" i="4"/>
  <c r="AZ24" i="4"/>
  <c r="BB24" i="4" s="1"/>
  <c r="DE24" i="4" s="1"/>
  <c r="DF24" i="4" s="1"/>
  <c r="AY24" i="4"/>
  <c r="AV24" i="4"/>
  <c r="AU24" i="4"/>
  <c r="AW24" i="4" s="1"/>
  <c r="CX24" i="4" s="1"/>
  <c r="CY24" i="4" s="1"/>
  <c r="AT24" i="4"/>
  <c r="AQ24" i="4"/>
  <c r="AP24" i="4"/>
  <c r="AR24" i="4" s="1"/>
  <c r="CQ24" i="4" s="1"/>
  <c r="CR24" i="4" s="1"/>
  <c r="AO24" i="4"/>
  <c r="AL24" i="4"/>
  <c r="AK24" i="4"/>
  <c r="AM24" i="4" s="1"/>
  <c r="CJ24" i="4" s="1"/>
  <c r="CK24" i="4" s="1"/>
  <c r="AJ24" i="4"/>
  <c r="AG24" i="4"/>
  <c r="AF24" i="4"/>
  <c r="AH24" i="4" s="1"/>
  <c r="CC24" i="4" s="1"/>
  <c r="CD24" i="4" s="1"/>
  <c r="AE24" i="4"/>
  <c r="AB24" i="4"/>
  <c r="AA24" i="4"/>
  <c r="AC24" i="4" s="1"/>
  <c r="BY24" i="4" s="1"/>
  <c r="BZ24" i="4" s="1"/>
  <c r="Z24" i="4"/>
  <c r="K24" i="4"/>
  <c r="Q24" i="4" s="1"/>
  <c r="J24" i="4"/>
  <c r="L24" i="4" s="1"/>
  <c r="R24" i="4" s="1"/>
  <c r="EX23" i="4"/>
  <c r="EW23" i="4"/>
  <c r="BX23" i="4"/>
  <c r="BU23" i="4"/>
  <c r="BT23" i="4"/>
  <c r="BS23" i="4"/>
  <c r="BP23" i="4"/>
  <c r="BO23" i="4"/>
  <c r="BN23" i="4"/>
  <c r="BI23" i="4"/>
  <c r="BD23" i="4"/>
  <c r="BA23" i="4"/>
  <c r="AZ23" i="4"/>
  <c r="BB23" i="4" s="1"/>
  <c r="DE23" i="4" s="1"/>
  <c r="DF23" i="4" s="1"/>
  <c r="AY23" i="4"/>
  <c r="AV23" i="4"/>
  <c r="AU23" i="4"/>
  <c r="AW23" i="4" s="1"/>
  <c r="CX23" i="4" s="1"/>
  <c r="CY23" i="4" s="1"/>
  <c r="AT23" i="4"/>
  <c r="AQ23" i="4"/>
  <c r="AP23" i="4"/>
  <c r="AR23" i="4" s="1"/>
  <c r="CQ23" i="4" s="1"/>
  <c r="CR23" i="4" s="1"/>
  <c r="AO23" i="4"/>
  <c r="AL23" i="4"/>
  <c r="AK23" i="4"/>
  <c r="AM23" i="4" s="1"/>
  <c r="CJ23" i="4" s="1"/>
  <c r="CK23" i="4" s="1"/>
  <c r="AJ23" i="4"/>
  <c r="AG23" i="4"/>
  <c r="AF23" i="4"/>
  <c r="AH23" i="4" s="1"/>
  <c r="CC23" i="4" s="1"/>
  <c r="CD23" i="4" s="1"/>
  <c r="AE23" i="4"/>
  <c r="AB23" i="4"/>
  <c r="AA23" i="4"/>
  <c r="AC23" i="4" s="1"/>
  <c r="BY23" i="4" s="1"/>
  <c r="BZ23" i="4" s="1"/>
  <c r="Z23" i="4"/>
  <c r="L23" i="4"/>
  <c r="R23" i="4" s="1"/>
  <c r="K23" i="4"/>
  <c r="Q23" i="4" s="1"/>
  <c r="J23" i="4"/>
  <c r="EX22" i="4"/>
  <c r="EW22" i="4"/>
  <c r="BX22" i="4"/>
  <c r="BU22" i="4"/>
  <c r="BT22" i="4"/>
  <c r="BS22" i="4"/>
  <c r="BP22" i="4"/>
  <c r="BO22" i="4"/>
  <c r="BN22" i="4"/>
  <c r="BI22" i="4"/>
  <c r="BD22" i="4"/>
  <c r="AY22" i="4"/>
  <c r="AT22" i="4"/>
  <c r="AO22" i="4"/>
  <c r="AJ22" i="4"/>
  <c r="AE22" i="4"/>
  <c r="Z22" i="4"/>
  <c r="K22" i="4"/>
  <c r="Q22" i="4" s="1"/>
  <c r="J22" i="4"/>
  <c r="L22" i="4" s="1"/>
  <c r="R22" i="4" s="1"/>
  <c r="EX21" i="4"/>
  <c r="EW21" i="4"/>
  <c r="BX21" i="4"/>
  <c r="BU21" i="4"/>
  <c r="BT21" i="4"/>
  <c r="BS21" i="4"/>
  <c r="BP21" i="4"/>
  <c r="BO21" i="4"/>
  <c r="BN21" i="4"/>
  <c r="BI21" i="4"/>
  <c r="BD21" i="4"/>
  <c r="AY21" i="4"/>
  <c r="AT21" i="4"/>
  <c r="AO21" i="4"/>
  <c r="AJ21" i="4"/>
  <c r="AE21" i="4"/>
  <c r="Z21" i="4"/>
  <c r="Q21" i="4"/>
  <c r="L21" i="4"/>
  <c r="R21" i="4" s="1"/>
  <c r="K21" i="4"/>
  <c r="J21" i="4"/>
  <c r="EX20" i="4"/>
  <c r="EW20" i="4"/>
  <c r="BX20" i="4"/>
  <c r="BU20" i="4"/>
  <c r="BT20" i="4"/>
  <c r="BS20" i="4"/>
  <c r="BP20" i="4"/>
  <c r="BO20" i="4"/>
  <c r="BN20" i="4"/>
  <c r="BK20" i="4"/>
  <c r="BJ20" i="4"/>
  <c r="BL20" i="4" s="1"/>
  <c r="DS20" i="4" s="1"/>
  <c r="DT20" i="4" s="1"/>
  <c r="BI20" i="4"/>
  <c r="BF20" i="4"/>
  <c r="BE20" i="4"/>
  <c r="BG20" i="4" s="1"/>
  <c r="DL20" i="4" s="1"/>
  <c r="DM20" i="4" s="1"/>
  <c r="BD20" i="4"/>
  <c r="BA20" i="4"/>
  <c r="AZ20" i="4"/>
  <c r="BB20" i="4" s="1"/>
  <c r="DE20" i="4" s="1"/>
  <c r="DF20" i="4" s="1"/>
  <c r="AY20" i="4"/>
  <c r="AV20" i="4"/>
  <c r="AU20" i="4"/>
  <c r="AW20" i="4" s="1"/>
  <c r="CX20" i="4" s="1"/>
  <c r="CY20" i="4" s="1"/>
  <c r="AT20" i="4"/>
  <c r="AQ20" i="4"/>
  <c r="AP20" i="4"/>
  <c r="AR20" i="4" s="1"/>
  <c r="CQ20" i="4" s="1"/>
  <c r="CR20" i="4" s="1"/>
  <c r="AO20" i="4"/>
  <c r="AL20" i="4"/>
  <c r="AK20" i="4"/>
  <c r="AM20" i="4" s="1"/>
  <c r="CJ20" i="4" s="1"/>
  <c r="CK20" i="4" s="1"/>
  <c r="AJ20" i="4"/>
  <c r="AG20" i="4"/>
  <c r="AF20" i="4"/>
  <c r="AH20" i="4" s="1"/>
  <c r="CC20" i="4" s="1"/>
  <c r="CD20" i="4" s="1"/>
  <c r="AE20" i="4"/>
  <c r="AB20" i="4"/>
  <c r="AA20" i="4"/>
  <c r="AC20" i="4" s="1"/>
  <c r="BY20" i="4" s="1"/>
  <c r="BZ20" i="4" s="1"/>
  <c r="Z20" i="4"/>
  <c r="K20" i="4"/>
  <c r="Q20" i="4" s="1"/>
  <c r="J20" i="4"/>
  <c r="L20" i="4" s="1"/>
  <c r="R20" i="4" s="1"/>
  <c r="EX19" i="4"/>
  <c r="EW19" i="4"/>
  <c r="BX19" i="4"/>
  <c r="BU19" i="4"/>
  <c r="BV19" i="4" s="1"/>
  <c r="EG19" i="4" s="1"/>
  <c r="EH19" i="4" s="1"/>
  <c r="BT19" i="4"/>
  <c r="BS19" i="4"/>
  <c r="BP19" i="4"/>
  <c r="BO19" i="4"/>
  <c r="BN19" i="4"/>
  <c r="BI19" i="4"/>
  <c r="BD19" i="4"/>
  <c r="AY19" i="4"/>
  <c r="AT19" i="4"/>
  <c r="AO19" i="4"/>
  <c r="AJ19" i="4"/>
  <c r="AE19" i="4"/>
  <c r="AB19" i="4"/>
  <c r="AA19" i="4"/>
  <c r="AC19" i="4" s="1"/>
  <c r="BY19" i="4" s="1"/>
  <c r="BZ19" i="4" s="1"/>
  <c r="Z19" i="4"/>
  <c r="Q19" i="4"/>
  <c r="L19" i="4"/>
  <c r="R19" i="4" s="1"/>
  <c r="K19" i="4"/>
  <c r="J19" i="4"/>
  <c r="EX18" i="4"/>
  <c r="EW18" i="4"/>
  <c r="BX18" i="4"/>
  <c r="BU18" i="4"/>
  <c r="BT18" i="4"/>
  <c r="BS18" i="4"/>
  <c r="BP18" i="4"/>
  <c r="BO18" i="4"/>
  <c r="BN18" i="4"/>
  <c r="BI18" i="4"/>
  <c r="BD18" i="4"/>
  <c r="AY18" i="4"/>
  <c r="AT18" i="4"/>
  <c r="AO18" i="4"/>
  <c r="AL18" i="4"/>
  <c r="AK18" i="4"/>
  <c r="AM18" i="4" s="1"/>
  <c r="CJ18" i="4" s="1"/>
  <c r="CK18" i="4" s="1"/>
  <c r="AJ18" i="4"/>
  <c r="AE18" i="4"/>
  <c r="AB18" i="4"/>
  <c r="AA18" i="4"/>
  <c r="AC18" i="4" s="1"/>
  <c r="BY18" i="4" s="1"/>
  <c r="BZ18" i="4" s="1"/>
  <c r="Z18" i="4"/>
  <c r="R18" i="4"/>
  <c r="L18" i="4"/>
  <c r="K18" i="4"/>
  <c r="Q18" i="4" s="1"/>
  <c r="J18" i="4"/>
  <c r="EX17" i="4"/>
  <c r="EW17" i="4"/>
  <c r="BX17" i="4"/>
  <c r="BU17" i="4"/>
  <c r="BT17" i="4"/>
  <c r="BS17" i="4"/>
  <c r="BP17" i="4"/>
  <c r="BO17" i="4"/>
  <c r="BN17" i="4"/>
  <c r="BI17" i="4"/>
  <c r="BD17" i="4"/>
  <c r="AY17" i="4"/>
  <c r="AT17" i="4"/>
  <c r="AO17" i="4"/>
  <c r="AL17" i="4"/>
  <c r="AK17" i="4"/>
  <c r="AM17" i="4" s="1"/>
  <c r="CJ17" i="4" s="1"/>
  <c r="CK17" i="4" s="1"/>
  <c r="AJ17" i="4"/>
  <c r="AG17" i="4"/>
  <c r="AF17" i="4"/>
  <c r="AH17" i="4" s="1"/>
  <c r="CC17" i="4" s="1"/>
  <c r="CD17" i="4" s="1"/>
  <c r="AE17" i="4"/>
  <c r="AB17" i="4"/>
  <c r="AA17" i="4"/>
  <c r="AC17" i="4" s="1"/>
  <c r="BY17" i="4" s="1"/>
  <c r="BZ17" i="4" s="1"/>
  <c r="Z17" i="4"/>
  <c r="Q17" i="4"/>
  <c r="L17" i="4"/>
  <c r="R17" i="4" s="1"/>
  <c r="K17" i="4"/>
  <c r="J17" i="4"/>
  <c r="EX16" i="4"/>
  <c r="EW16" i="4"/>
  <c r="BX16" i="4"/>
  <c r="BU16" i="4"/>
  <c r="BT16" i="4"/>
  <c r="BS16" i="4"/>
  <c r="BP16" i="4"/>
  <c r="BO16" i="4"/>
  <c r="BN16" i="4"/>
  <c r="BK16" i="4"/>
  <c r="BJ16" i="4"/>
  <c r="BL16" i="4" s="1"/>
  <c r="DS16" i="4" s="1"/>
  <c r="BI16" i="4"/>
  <c r="BF16" i="4"/>
  <c r="BE16" i="4"/>
  <c r="BG16" i="4" s="1"/>
  <c r="DL16" i="4" s="1"/>
  <c r="DM16" i="4" s="1"/>
  <c r="BD16" i="4"/>
  <c r="BA16" i="4"/>
  <c r="AZ16" i="4"/>
  <c r="BB16" i="4" s="1"/>
  <c r="DE16" i="4" s="1"/>
  <c r="DF16" i="4" s="1"/>
  <c r="AY16" i="4"/>
  <c r="AV16" i="4"/>
  <c r="AU16" i="4"/>
  <c r="AW16" i="4" s="1"/>
  <c r="CX16" i="4" s="1"/>
  <c r="CY16" i="4" s="1"/>
  <c r="AT16" i="4"/>
  <c r="AQ16" i="4"/>
  <c r="AP16" i="4"/>
  <c r="AR16" i="4" s="1"/>
  <c r="CQ16" i="4" s="1"/>
  <c r="CR16" i="4" s="1"/>
  <c r="AO16" i="4"/>
  <c r="AL16" i="4"/>
  <c r="AK16" i="4"/>
  <c r="AM16" i="4" s="1"/>
  <c r="CJ16" i="4" s="1"/>
  <c r="CK16" i="4" s="1"/>
  <c r="AJ16" i="4"/>
  <c r="AG16" i="4"/>
  <c r="AF16" i="4"/>
  <c r="AH16" i="4" s="1"/>
  <c r="CC16" i="4" s="1"/>
  <c r="CD16" i="4" s="1"/>
  <c r="AE16" i="4"/>
  <c r="AB16" i="4"/>
  <c r="AA16" i="4"/>
  <c r="AC16" i="4" s="1"/>
  <c r="BY16" i="4" s="1"/>
  <c r="BZ16" i="4" s="1"/>
  <c r="Z16" i="4"/>
  <c r="K16" i="4"/>
  <c r="Q16" i="4" s="1"/>
  <c r="J16" i="4"/>
  <c r="L16" i="4" s="1"/>
  <c r="R16" i="4" s="1"/>
  <c r="EX15" i="4"/>
  <c r="EW15" i="4"/>
  <c r="BX15" i="4"/>
  <c r="BU15" i="4"/>
  <c r="BT15" i="4"/>
  <c r="BS15" i="4"/>
  <c r="BP15" i="4"/>
  <c r="BO15" i="4"/>
  <c r="BN15" i="4"/>
  <c r="BL15" i="4"/>
  <c r="DS15" i="4" s="1"/>
  <c r="BK15" i="4"/>
  <c r="BJ15" i="4"/>
  <c r="BI15" i="4"/>
  <c r="BG15" i="4"/>
  <c r="DL15" i="4" s="1"/>
  <c r="DM15" i="4" s="1"/>
  <c r="BF15" i="4"/>
  <c r="BE15" i="4"/>
  <c r="BD15" i="4"/>
  <c r="BB15" i="4"/>
  <c r="DE15" i="4" s="1"/>
  <c r="DF15" i="4" s="1"/>
  <c r="BA15" i="4"/>
  <c r="AZ15" i="4"/>
  <c r="AY15" i="4"/>
  <c r="AW15" i="4"/>
  <c r="CX15" i="4" s="1"/>
  <c r="CY15" i="4" s="1"/>
  <c r="AV15" i="4"/>
  <c r="AU15" i="4"/>
  <c r="AT15" i="4"/>
  <c r="AR15" i="4"/>
  <c r="CQ15" i="4" s="1"/>
  <c r="CR15" i="4" s="1"/>
  <c r="AQ15" i="4"/>
  <c r="AP15" i="4"/>
  <c r="AO15" i="4"/>
  <c r="AM15" i="4"/>
  <c r="CJ15" i="4" s="1"/>
  <c r="CK15" i="4" s="1"/>
  <c r="AL15" i="4"/>
  <c r="AK15" i="4"/>
  <c r="AJ15" i="4"/>
  <c r="AH15" i="4"/>
  <c r="CC15" i="4" s="1"/>
  <c r="CD15" i="4" s="1"/>
  <c r="AG15" i="4"/>
  <c r="AF15" i="4"/>
  <c r="AE15" i="4"/>
  <c r="AC15" i="4"/>
  <c r="BY15" i="4" s="1"/>
  <c r="BZ15" i="4" s="1"/>
  <c r="AB15" i="4"/>
  <c r="AA15" i="4"/>
  <c r="Z15" i="4"/>
  <c r="Q15" i="4"/>
  <c r="L15" i="4"/>
  <c r="R15" i="4" s="1"/>
  <c r="K15" i="4"/>
  <c r="J15" i="4"/>
  <c r="EX14" i="4"/>
  <c r="EW14" i="4"/>
  <c r="BX14" i="4"/>
  <c r="BU14" i="4"/>
  <c r="BT14" i="4"/>
  <c r="BS14" i="4"/>
  <c r="BP14" i="4"/>
  <c r="BO14" i="4"/>
  <c r="BN14" i="4"/>
  <c r="BI14" i="4"/>
  <c r="BD14" i="4"/>
  <c r="AY14" i="4"/>
  <c r="AT14" i="4"/>
  <c r="AO14" i="4"/>
  <c r="AL14" i="4"/>
  <c r="AK14" i="4"/>
  <c r="AM14" i="4" s="1"/>
  <c r="CJ14" i="4" s="1"/>
  <c r="CK14" i="4" s="1"/>
  <c r="AJ14" i="4"/>
  <c r="AG14" i="4"/>
  <c r="AF14" i="4"/>
  <c r="AH14" i="4" s="1"/>
  <c r="CC14" i="4" s="1"/>
  <c r="CD14" i="4" s="1"/>
  <c r="AE14" i="4"/>
  <c r="AB14" i="4"/>
  <c r="AA14" i="4"/>
  <c r="AC14" i="4" s="1"/>
  <c r="BY14" i="4" s="1"/>
  <c r="BZ14" i="4" s="1"/>
  <c r="Z14" i="4"/>
  <c r="K14" i="4"/>
  <c r="Q14" i="4" s="1"/>
  <c r="J14" i="4"/>
  <c r="L14" i="4" s="1"/>
  <c r="R14" i="4" s="1"/>
  <c r="EX13" i="4"/>
  <c r="EW13" i="4"/>
  <c r="BX13" i="4"/>
  <c r="BU13" i="4"/>
  <c r="BT13" i="4"/>
  <c r="BS13" i="4"/>
  <c r="BP13" i="4"/>
  <c r="BO13" i="4"/>
  <c r="BN13" i="4"/>
  <c r="BK13" i="4"/>
  <c r="BJ13" i="4"/>
  <c r="BL13" i="4" s="1"/>
  <c r="DS13" i="4" s="1"/>
  <c r="BI13" i="4"/>
  <c r="BF13" i="4"/>
  <c r="BE13" i="4"/>
  <c r="BG13" i="4" s="1"/>
  <c r="DL13" i="4" s="1"/>
  <c r="DM13" i="4" s="1"/>
  <c r="BD13" i="4"/>
  <c r="BA13" i="4"/>
  <c r="AZ13" i="4"/>
  <c r="BB13" i="4" s="1"/>
  <c r="DE13" i="4" s="1"/>
  <c r="DF13" i="4" s="1"/>
  <c r="AY13" i="4"/>
  <c r="AV13" i="4"/>
  <c r="AU13" i="4"/>
  <c r="AW13" i="4" s="1"/>
  <c r="CX13" i="4" s="1"/>
  <c r="CY13" i="4" s="1"/>
  <c r="AT13" i="4"/>
  <c r="AO13" i="4"/>
  <c r="AJ13" i="4"/>
  <c r="AG13" i="4"/>
  <c r="AF13" i="4"/>
  <c r="AH13" i="4" s="1"/>
  <c r="CC13" i="4" s="1"/>
  <c r="CD13" i="4" s="1"/>
  <c r="AE13" i="4"/>
  <c r="AB13" i="4"/>
  <c r="AA13" i="4"/>
  <c r="AC13" i="4" s="1"/>
  <c r="BY13" i="4" s="1"/>
  <c r="BZ13" i="4" s="1"/>
  <c r="Z13" i="4"/>
  <c r="Q13" i="4"/>
  <c r="N13" i="4"/>
  <c r="R13" i="4" s="1"/>
  <c r="L13" i="4"/>
  <c r="K13" i="4"/>
  <c r="EX12" i="4"/>
  <c r="EW12" i="4"/>
  <c r="BX12" i="4"/>
  <c r="BU12" i="4"/>
  <c r="BT12" i="4"/>
  <c r="BS12" i="4"/>
  <c r="BP12" i="4"/>
  <c r="BO12" i="4"/>
  <c r="BN12" i="4"/>
  <c r="BI12" i="4"/>
  <c r="BD12" i="4"/>
  <c r="AY12" i="4"/>
  <c r="AV12" i="4"/>
  <c r="AU12" i="4"/>
  <c r="AW12" i="4" s="1"/>
  <c r="CX12" i="4" s="1"/>
  <c r="CY12" i="4" s="1"/>
  <c r="AT12" i="4"/>
  <c r="AO12" i="4"/>
  <c r="AJ12" i="4"/>
  <c r="AG12" i="4"/>
  <c r="AF12" i="4"/>
  <c r="AH12" i="4" s="1"/>
  <c r="CC12" i="4" s="1"/>
  <c r="CD12" i="4" s="1"/>
  <c r="AE12" i="4"/>
  <c r="AB12" i="4"/>
  <c r="AA12" i="4"/>
  <c r="AC12" i="4" s="1"/>
  <c r="BY12" i="4" s="1"/>
  <c r="BZ12" i="4" s="1"/>
  <c r="Z12" i="4"/>
  <c r="K12" i="4"/>
  <c r="Q12" i="4" s="1"/>
  <c r="J12" i="4"/>
  <c r="L12" i="4" s="1"/>
  <c r="R12" i="4" s="1"/>
  <c r="EX11" i="4"/>
  <c r="EW11" i="4"/>
  <c r="BX11" i="4"/>
  <c r="BU11" i="4"/>
  <c r="BT11" i="4"/>
  <c r="BS11" i="4"/>
  <c r="BP11" i="4"/>
  <c r="BO11" i="4"/>
  <c r="BN11" i="4"/>
  <c r="BI11" i="4"/>
  <c r="BD11" i="4"/>
  <c r="AY11" i="4"/>
  <c r="AT11" i="4"/>
  <c r="AO11" i="4"/>
  <c r="AJ11" i="4"/>
  <c r="AE11" i="4"/>
  <c r="Z11" i="4"/>
  <c r="Q11" i="4"/>
  <c r="L11" i="4"/>
  <c r="R11" i="4" s="1"/>
  <c r="K11" i="4"/>
  <c r="J11" i="4"/>
  <c r="EX10" i="4"/>
  <c r="EW10" i="4"/>
  <c r="BX10" i="4"/>
  <c r="BU10" i="4"/>
  <c r="BT10" i="4"/>
  <c r="BS10" i="4"/>
  <c r="BP10" i="4"/>
  <c r="BO10" i="4"/>
  <c r="BN10" i="4"/>
  <c r="BI10" i="4"/>
  <c r="BF10" i="4"/>
  <c r="BE10" i="4"/>
  <c r="BG10" i="4" s="1"/>
  <c r="DL10" i="4" s="1"/>
  <c r="DM10" i="4" s="1"/>
  <c r="BD10" i="4"/>
  <c r="AY10" i="4"/>
  <c r="AT10" i="4"/>
  <c r="AO10" i="4"/>
  <c r="AL10" i="4"/>
  <c r="AK10" i="4"/>
  <c r="AM10" i="4" s="1"/>
  <c r="CJ10" i="4" s="1"/>
  <c r="CK10" i="4" s="1"/>
  <c r="AJ10" i="4"/>
  <c r="AG10" i="4"/>
  <c r="AF10" i="4"/>
  <c r="AH10" i="4" s="1"/>
  <c r="CC10" i="4" s="1"/>
  <c r="CD10" i="4" s="1"/>
  <c r="AE10" i="4"/>
  <c r="AB10" i="4"/>
  <c r="AA10" i="4"/>
  <c r="AC10" i="4" s="1"/>
  <c r="BY10" i="4" s="1"/>
  <c r="BZ10" i="4" s="1"/>
  <c r="Z10" i="4"/>
  <c r="L10" i="4"/>
  <c r="K10" i="4"/>
  <c r="J10" i="4"/>
  <c r="EX9" i="4"/>
  <c r="EW9" i="4"/>
  <c r="BX9" i="4"/>
  <c r="BU9" i="4"/>
  <c r="BT9" i="4"/>
  <c r="BV9" i="4" s="1"/>
  <c r="EG9" i="4" s="1"/>
  <c r="EH9" i="4" s="1"/>
  <c r="BS9" i="4"/>
  <c r="BP9" i="4"/>
  <c r="BO9" i="4"/>
  <c r="BN9" i="4"/>
  <c r="BI9" i="4"/>
  <c r="BE9" i="4"/>
  <c r="BD9" i="4"/>
  <c r="AY9" i="4"/>
  <c r="AT9" i="4"/>
  <c r="AO9" i="4"/>
  <c r="AJ9" i="4"/>
  <c r="AE9" i="4"/>
  <c r="AF9" i="4" s="1"/>
  <c r="Z9" i="4"/>
  <c r="K9" i="4"/>
  <c r="Q9" i="4" s="1"/>
  <c r="J9" i="4"/>
  <c r="L9" i="4" s="1"/>
  <c r="R9" i="4" s="1"/>
  <c r="EX8" i="4"/>
  <c r="EW8" i="4"/>
  <c r="BX8" i="4"/>
  <c r="BV8" i="4"/>
  <c r="EG8" i="4" s="1"/>
  <c r="EH8" i="4" s="1"/>
  <c r="BU8" i="4"/>
  <c r="BT8" i="4"/>
  <c r="BS8" i="4"/>
  <c r="BQ8" i="4"/>
  <c r="DZ8" i="4" s="1"/>
  <c r="EA8" i="4" s="1"/>
  <c r="BP8" i="4"/>
  <c r="BO8" i="4"/>
  <c r="BN8" i="4"/>
  <c r="BI8" i="4"/>
  <c r="BD8" i="4"/>
  <c r="AY8" i="4"/>
  <c r="AT8" i="4"/>
  <c r="AO8" i="4"/>
  <c r="AL8" i="4"/>
  <c r="AK8" i="4"/>
  <c r="AM8" i="4" s="1"/>
  <c r="CJ8" i="4" s="1"/>
  <c r="CK8" i="4" s="1"/>
  <c r="AJ8" i="4"/>
  <c r="AG8" i="4"/>
  <c r="AF8" i="4"/>
  <c r="AH8" i="4" s="1"/>
  <c r="CC8" i="4" s="1"/>
  <c r="CD8" i="4" s="1"/>
  <c r="AE8" i="4"/>
  <c r="AB8" i="4"/>
  <c r="AA8" i="4"/>
  <c r="AC8" i="4" s="1"/>
  <c r="BY8" i="4" s="1"/>
  <c r="BZ8" i="4" s="1"/>
  <c r="Z8" i="4"/>
  <c r="Q8" i="4"/>
  <c r="N8" i="4"/>
  <c r="K8" i="4"/>
  <c r="J8" i="4"/>
  <c r="L8" i="4" s="1"/>
  <c r="R8" i="4" s="1"/>
  <c r="EX7" i="4"/>
  <c r="EW7" i="4"/>
  <c r="BX7" i="4"/>
  <c r="BU7" i="4"/>
  <c r="BT7" i="4"/>
  <c r="BV7" i="4" s="1"/>
  <c r="EG7" i="4" s="1"/>
  <c r="EH7" i="4" s="1"/>
  <c r="BS7" i="4"/>
  <c r="BP7" i="4"/>
  <c r="BO7" i="4"/>
  <c r="BN7" i="4"/>
  <c r="BK7" i="4"/>
  <c r="BJ7" i="4"/>
  <c r="BL7" i="4" s="1"/>
  <c r="DS7" i="4" s="1"/>
  <c r="DT7" i="4" s="1"/>
  <c r="BI7" i="4"/>
  <c r="BF7" i="4"/>
  <c r="BE7" i="4"/>
  <c r="BG7" i="4" s="1"/>
  <c r="DL7" i="4" s="1"/>
  <c r="DM7" i="4" s="1"/>
  <c r="BD7" i="4"/>
  <c r="BA7" i="4"/>
  <c r="AZ7" i="4"/>
  <c r="BB7" i="4" s="1"/>
  <c r="DE7" i="4" s="1"/>
  <c r="DF7" i="4" s="1"/>
  <c r="AY7" i="4"/>
  <c r="AV7" i="4"/>
  <c r="AU7" i="4"/>
  <c r="AW7" i="4" s="1"/>
  <c r="CX7" i="4" s="1"/>
  <c r="CY7" i="4" s="1"/>
  <c r="AT7" i="4"/>
  <c r="AQ7" i="4"/>
  <c r="AP7" i="4"/>
  <c r="AR7" i="4" s="1"/>
  <c r="CQ7" i="4" s="1"/>
  <c r="CR7" i="4" s="1"/>
  <c r="AO7" i="4"/>
  <c r="AL7" i="4"/>
  <c r="AK7" i="4"/>
  <c r="AM7" i="4" s="1"/>
  <c r="CJ7" i="4" s="1"/>
  <c r="CK7" i="4" s="1"/>
  <c r="AJ7" i="4"/>
  <c r="AG7" i="4"/>
  <c r="AF7" i="4"/>
  <c r="AH7" i="4" s="1"/>
  <c r="CC7" i="4" s="1"/>
  <c r="CD7" i="4" s="1"/>
  <c r="AE7" i="4"/>
  <c r="AB7" i="4"/>
  <c r="AA7" i="4"/>
  <c r="AC7" i="4" s="1"/>
  <c r="BY7" i="4" s="1"/>
  <c r="BZ7" i="4" s="1"/>
  <c r="Z7" i="4"/>
  <c r="N7" i="4"/>
  <c r="L7" i="4"/>
  <c r="K7" i="4"/>
  <c r="Q7" i="4" s="1"/>
  <c r="J7" i="4"/>
  <c r="EX6" i="4"/>
  <c r="EW6" i="4"/>
  <c r="BX6" i="4"/>
  <c r="BU6" i="4"/>
  <c r="BT6" i="4"/>
  <c r="BS6" i="4"/>
  <c r="BP6" i="4"/>
  <c r="BO6" i="4"/>
  <c r="BQ6" i="4" s="1"/>
  <c r="DZ6" i="4" s="1"/>
  <c r="EA6" i="4" s="1"/>
  <c r="BN6" i="4"/>
  <c r="BI6" i="4"/>
  <c r="BD6" i="4"/>
  <c r="AY6" i="4"/>
  <c r="AT6" i="4"/>
  <c r="AO6" i="4"/>
  <c r="AJ6" i="4"/>
  <c r="AE6" i="4"/>
  <c r="Z6" i="4"/>
  <c r="N6" i="4"/>
  <c r="L6" i="4"/>
  <c r="R6" i="4" s="1"/>
  <c r="K6" i="4"/>
  <c r="Q6" i="4" s="1"/>
  <c r="J6" i="4"/>
  <c r="EX5" i="4"/>
  <c r="EW5" i="4"/>
  <c r="BX5" i="4"/>
  <c r="BU5" i="4"/>
  <c r="BT5" i="4"/>
  <c r="BV5" i="4" s="1"/>
  <c r="EG5" i="4" s="1"/>
  <c r="BS5" i="4"/>
  <c r="BP5" i="4"/>
  <c r="BO5" i="4"/>
  <c r="BN5" i="4"/>
  <c r="BI5" i="4"/>
  <c r="BD5" i="4"/>
  <c r="AY5" i="4"/>
  <c r="AT5" i="4"/>
  <c r="AO5" i="4"/>
  <c r="AJ5" i="4"/>
  <c r="AF5" i="4"/>
  <c r="AE5" i="4"/>
  <c r="Z5" i="4"/>
  <c r="K5" i="4"/>
  <c r="Q5" i="4" s="1"/>
  <c r="J5" i="4"/>
  <c r="L5" i="4" s="1"/>
  <c r="R5" i="4" s="1"/>
  <c r="S4" i="4"/>
  <c r="EX44" i="3"/>
  <c r="EW44" i="3"/>
  <c r="BX44" i="3"/>
  <c r="BU44" i="3"/>
  <c r="BT44" i="3"/>
  <c r="BV44" i="3" s="1"/>
  <c r="EG44" i="3" s="1"/>
  <c r="EH44" i="3" s="1"/>
  <c r="BS44" i="3"/>
  <c r="BP44" i="3"/>
  <c r="BO44" i="3"/>
  <c r="BQ44" i="3" s="1"/>
  <c r="DZ44" i="3" s="1"/>
  <c r="EA44" i="3" s="1"/>
  <c r="BN44" i="3"/>
  <c r="BK44" i="3"/>
  <c r="BJ44" i="3"/>
  <c r="BL44" i="3" s="1"/>
  <c r="DS44" i="3" s="1"/>
  <c r="BI44" i="3"/>
  <c r="BF44" i="3"/>
  <c r="BE44" i="3"/>
  <c r="BG44" i="3" s="1"/>
  <c r="DL44" i="3" s="1"/>
  <c r="DM44" i="3" s="1"/>
  <c r="BD44" i="3"/>
  <c r="BA44" i="3"/>
  <c r="AZ44" i="3"/>
  <c r="BB44" i="3" s="1"/>
  <c r="DE44" i="3" s="1"/>
  <c r="DF44" i="3" s="1"/>
  <c r="AY44" i="3"/>
  <c r="AV44" i="3"/>
  <c r="AU44" i="3"/>
  <c r="AW44" i="3" s="1"/>
  <c r="CX44" i="3" s="1"/>
  <c r="CY44" i="3" s="1"/>
  <c r="AT44" i="3"/>
  <c r="AQ44" i="3"/>
  <c r="AP44" i="3"/>
  <c r="AR44" i="3" s="1"/>
  <c r="CQ44" i="3" s="1"/>
  <c r="CR44" i="3" s="1"/>
  <c r="AO44" i="3"/>
  <c r="AL44" i="3"/>
  <c r="AK44" i="3"/>
  <c r="AM44" i="3" s="1"/>
  <c r="CJ44" i="3" s="1"/>
  <c r="CK44" i="3" s="1"/>
  <c r="AJ44" i="3"/>
  <c r="AG44" i="3"/>
  <c r="AF44" i="3"/>
  <c r="AH44" i="3" s="1"/>
  <c r="CC44" i="3" s="1"/>
  <c r="CD44" i="3" s="1"/>
  <c r="AE44" i="3"/>
  <c r="AB44" i="3"/>
  <c r="AA44" i="3"/>
  <c r="AC44" i="3" s="1"/>
  <c r="BY44" i="3" s="1"/>
  <c r="BZ44" i="3" s="1"/>
  <c r="Z44" i="3"/>
  <c r="R44" i="3"/>
  <c r="Q44" i="3"/>
  <c r="EX43" i="3"/>
  <c r="EW43" i="3"/>
  <c r="BX43" i="3"/>
  <c r="BU43" i="3"/>
  <c r="BT43" i="3"/>
  <c r="BV43" i="3" s="1"/>
  <c r="EG43" i="3" s="1"/>
  <c r="EH43" i="3" s="1"/>
  <c r="BS43" i="3"/>
  <c r="BP43" i="3"/>
  <c r="BO43" i="3"/>
  <c r="BQ43" i="3" s="1"/>
  <c r="DZ43" i="3" s="1"/>
  <c r="EA43" i="3" s="1"/>
  <c r="BN43" i="3"/>
  <c r="BK43" i="3"/>
  <c r="BJ43" i="3"/>
  <c r="BL43" i="3" s="1"/>
  <c r="DS43" i="3" s="1"/>
  <c r="DT43" i="3" s="1"/>
  <c r="BI43" i="3"/>
  <c r="BF43" i="3"/>
  <c r="BE43" i="3"/>
  <c r="BG43" i="3" s="1"/>
  <c r="DL43" i="3" s="1"/>
  <c r="DM43" i="3" s="1"/>
  <c r="BD43" i="3"/>
  <c r="BA43" i="3"/>
  <c r="AZ43" i="3"/>
  <c r="BB43" i="3" s="1"/>
  <c r="DE43" i="3" s="1"/>
  <c r="DF43" i="3" s="1"/>
  <c r="AY43" i="3"/>
  <c r="AV43" i="3"/>
  <c r="AU43" i="3"/>
  <c r="AW43" i="3" s="1"/>
  <c r="CX43" i="3" s="1"/>
  <c r="CY43" i="3" s="1"/>
  <c r="AT43" i="3"/>
  <c r="AQ43" i="3"/>
  <c r="AP43" i="3"/>
  <c r="AR43" i="3" s="1"/>
  <c r="CQ43" i="3" s="1"/>
  <c r="CR43" i="3" s="1"/>
  <c r="AO43" i="3"/>
  <c r="AL43" i="3"/>
  <c r="AK43" i="3"/>
  <c r="AM43" i="3" s="1"/>
  <c r="CJ43" i="3" s="1"/>
  <c r="CK43" i="3" s="1"/>
  <c r="AJ43" i="3"/>
  <c r="AG43" i="3"/>
  <c r="AF43" i="3"/>
  <c r="AH43" i="3" s="1"/>
  <c r="CC43" i="3" s="1"/>
  <c r="CD43" i="3" s="1"/>
  <c r="AE43" i="3"/>
  <c r="AB43" i="3"/>
  <c r="AA43" i="3"/>
  <c r="AC43" i="3" s="1"/>
  <c r="BY43" i="3" s="1"/>
  <c r="BZ43" i="3" s="1"/>
  <c r="Z43" i="3"/>
  <c r="R43" i="3"/>
  <c r="Q43" i="3"/>
  <c r="EX42" i="3"/>
  <c r="EW42" i="3"/>
  <c r="BX42" i="3"/>
  <c r="BU42" i="3"/>
  <c r="BT42" i="3"/>
  <c r="BV42" i="3" s="1"/>
  <c r="EG42" i="3" s="1"/>
  <c r="EH42" i="3" s="1"/>
  <c r="BS42" i="3"/>
  <c r="BP42" i="3"/>
  <c r="BO42" i="3"/>
  <c r="BQ42" i="3" s="1"/>
  <c r="DZ42" i="3" s="1"/>
  <c r="EA42" i="3" s="1"/>
  <c r="BN42" i="3"/>
  <c r="BK42" i="3"/>
  <c r="BJ42" i="3"/>
  <c r="BL42" i="3" s="1"/>
  <c r="DS42" i="3" s="1"/>
  <c r="DT42" i="3" s="1"/>
  <c r="BI42" i="3"/>
  <c r="BF42" i="3"/>
  <c r="BE42" i="3"/>
  <c r="BG42" i="3" s="1"/>
  <c r="DL42" i="3" s="1"/>
  <c r="DM42" i="3" s="1"/>
  <c r="BD42" i="3"/>
  <c r="BA42" i="3"/>
  <c r="AZ42" i="3"/>
  <c r="BB42" i="3" s="1"/>
  <c r="DE42" i="3" s="1"/>
  <c r="DF42" i="3" s="1"/>
  <c r="AY42" i="3"/>
  <c r="AV42" i="3"/>
  <c r="AU42" i="3"/>
  <c r="AW42" i="3" s="1"/>
  <c r="CX42" i="3" s="1"/>
  <c r="CY42" i="3" s="1"/>
  <c r="AT42" i="3"/>
  <c r="AQ42" i="3"/>
  <c r="AP42" i="3"/>
  <c r="AR42" i="3" s="1"/>
  <c r="CQ42" i="3" s="1"/>
  <c r="CR42" i="3" s="1"/>
  <c r="AO42" i="3"/>
  <c r="AL42" i="3"/>
  <c r="AK42" i="3"/>
  <c r="AM42" i="3" s="1"/>
  <c r="CJ42" i="3" s="1"/>
  <c r="CK42" i="3" s="1"/>
  <c r="AJ42" i="3"/>
  <c r="AG42" i="3"/>
  <c r="AF42" i="3"/>
  <c r="AH42" i="3" s="1"/>
  <c r="CC42" i="3" s="1"/>
  <c r="CD42" i="3" s="1"/>
  <c r="AE42" i="3"/>
  <c r="AB42" i="3"/>
  <c r="AA42" i="3"/>
  <c r="AC42" i="3" s="1"/>
  <c r="BY42" i="3" s="1"/>
  <c r="BZ42" i="3" s="1"/>
  <c r="Z42" i="3"/>
  <c r="R42" i="3"/>
  <c r="Q42" i="3"/>
  <c r="EX41" i="3"/>
  <c r="EW41" i="3"/>
  <c r="BX41" i="3"/>
  <c r="BU41" i="3"/>
  <c r="BT41" i="3"/>
  <c r="BV41" i="3" s="1"/>
  <c r="EG41" i="3" s="1"/>
  <c r="EH41" i="3" s="1"/>
  <c r="BS41" i="3"/>
  <c r="BP41" i="3"/>
  <c r="BO41" i="3"/>
  <c r="BQ41" i="3" s="1"/>
  <c r="DZ41" i="3" s="1"/>
  <c r="EA41" i="3" s="1"/>
  <c r="BN41" i="3"/>
  <c r="BK41" i="3"/>
  <c r="BJ41" i="3"/>
  <c r="BL41" i="3" s="1"/>
  <c r="DS41" i="3" s="1"/>
  <c r="BI41" i="3"/>
  <c r="BF41" i="3"/>
  <c r="BE41" i="3"/>
  <c r="BG41" i="3" s="1"/>
  <c r="DL41" i="3" s="1"/>
  <c r="DM41" i="3" s="1"/>
  <c r="BD41" i="3"/>
  <c r="BA41" i="3"/>
  <c r="AZ41" i="3"/>
  <c r="BB41" i="3" s="1"/>
  <c r="DE41" i="3" s="1"/>
  <c r="DF41" i="3" s="1"/>
  <c r="AY41" i="3"/>
  <c r="AV41" i="3"/>
  <c r="AU41" i="3"/>
  <c r="AW41" i="3" s="1"/>
  <c r="CX41" i="3" s="1"/>
  <c r="CY41" i="3" s="1"/>
  <c r="AT41" i="3"/>
  <c r="AQ41" i="3"/>
  <c r="AP41" i="3"/>
  <c r="AR41" i="3" s="1"/>
  <c r="CQ41" i="3" s="1"/>
  <c r="CR41" i="3" s="1"/>
  <c r="AO41" i="3"/>
  <c r="AL41" i="3"/>
  <c r="AK41" i="3"/>
  <c r="AM41" i="3" s="1"/>
  <c r="CJ41" i="3" s="1"/>
  <c r="CK41" i="3" s="1"/>
  <c r="AJ41" i="3"/>
  <c r="AG41" i="3"/>
  <c r="AF41" i="3"/>
  <c r="AH41" i="3" s="1"/>
  <c r="CC41" i="3" s="1"/>
  <c r="CD41" i="3" s="1"/>
  <c r="AE41" i="3"/>
  <c r="AB41" i="3"/>
  <c r="AA41" i="3"/>
  <c r="AC41" i="3" s="1"/>
  <c r="BY41" i="3" s="1"/>
  <c r="BZ41" i="3" s="1"/>
  <c r="Z41" i="3"/>
  <c r="R41" i="3"/>
  <c r="Q41" i="3"/>
  <c r="EX40" i="3"/>
  <c r="EW40" i="3"/>
  <c r="BX40" i="3"/>
  <c r="BU40" i="3"/>
  <c r="BT40" i="3"/>
  <c r="BV40" i="3" s="1"/>
  <c r="EG40" i="3" s="1"/>
  <c r="EH40" i="3" s="1"/>
  <c r="BS40" i="3"/>
  <c r="BP40" i="3"/>
  <c r="BO40" i="3"/>
  <c r="BQ40" i="3" s="1"/>
  <c r="DZ40" i="3" s="1"/>
  <c r="EA40" i="3" s="1"/>
  <c r="BN40" i="3"/>
  <c r="BK40" i="3"/>
  <c r="BJ40" i="3"/>
  <c r="BL40" i="3" s="1"/>
  <c r="DS40" i="3" s="1"/>
  <c r="BI40" i="3"/>
  <c r="BF40" i="3"/>
  <c r="BE40" i="3"/>
  <c r="BG40" i="3" s="1"/>
  <c r="DL40" i="3" s="1"/>
  <c r="DM40" i="3" s="1"/>
  <c r="BD40" i="3"/>
  <c r="BA40" i="3"/>
  <c r="AZ40" i="3"/>
  <c r="BB40" i="3" s="1"/>
  <c r="DE40" i="3" s="1"/>
  <c r="DF40" i="3" s="1"/>
  <c r="AY40" i="3"/>
  <c r="AV40" i="3"/>
  <c r="AU40" i="3"/>
  <c r="AW40" i="3" s="1"/>
  <c r="CX40" i="3" s="1"/>
  <c r="CY40" i="3" s="1"/>
  <c r="AT40" i="3"/>
  <c r="AQ40" i="3"/>
  <c r="AP40" i="3"/>
  <c r="AR40" i="3" s="1"/>
  <c r="CQ40" i="3" s="1"/>
  <c r="CR40" i="3" s="1"/>
  <c r="AO40" i="3"/>
  <c r="AL40" i="3"/>
  <c r="AK40" i="3"/>
  <c r="AM40" i="3" s="1"/>
  <c r="CJ40" i="3" s="1"/>
  <c r="CK40" i="3" s="1"/>
  <c r="AJ40" i="3"/>
  <c r="AG40" i="3"/>
  <c r="AF40" i="3"/>
  <c r="AH40" i="3" s="1"/>
  <c r="CC40" i="3" s="1"/>
  <c r="CD40" i="3" s="1"/>
  <c r="AE40" i="3"/>
  <c r="AB40" i="3"/>
  <c r="AA40" i="3"/>
  <c r="AC40" i="3" s="1"/>
  <c r="BY40" i="3" s="1"/>
  <c r="BZ40" i="3" s="1"/>
  <c r="Z40" i="3"/>
  <c r="R40" i="3"/>
  <c r="Q40" i="3"/>
  <c r="EX39" i="3"/>
  <c r="EW39" i="3"/>
  <c r="BX39" i="3"/>
  <c r="BU39" i="3"/>
  <c r="BT39" i="3"/>
  <c r="BV39" i="3" s="1"/>
  <c r="EG39" i="3" s="1"/>
  <c r="EH39" i="3" s="1"/>
  <c r="BS39" i="3"/>
  <c r="BP39" i="3"/>
  <c r="BO39" i="3"/>
  <c r="BQ39" i="3" s="1"/>
  <c r="DZ39" i="3" s="1"/>
  <c r="EA39" i="3" s="1"/>
  <c r="BN39" i="3"/>
  <c r="BK39" i="3"/>
  <c r="BJ39" i="3"/>
  <c r="BL39" i="3" s="1"/>
  <c r="DS39" i="3" s="1"/>
  <c r="BI39" i="3"/>
  <c r="BF39" i="3"/>
  <c r="BE39" i="3"/>
  <c r="BG39" i="3" s="1"/>
  <c r="DL39" i="3" s="1"/>
  <c r="DM39" i="3" s="1"/>
  <c r="BD39" i="3"/>
  <c r="BA39" i="3"/>
  <c r="AZ39" i="3"/>
  <c r="BB39" i="3" s="1"/>
  <c r="DE39" i="3" s="1"/>
  <c r="DF39" i="3" s="1"/>
  <c r="AY39" i="3"/>
  <c r="AV39" i="3"/>
  <c r="AU39" i="3"/>
  <c r="AW39" i="3" s="1"/>
  <c r="CX39" i="3" s="1"/>
  <c r="CY39" i="3" s="1"/>
  <c r="AT39" i="3"/>
  <c r="AQ39" i="3"/>
  <c r="AP39" i="3"/>
  <c r="AR39" i="3" s="1"/>
  <c r="CQ39" i="3" s="1"/>
  <c r="CR39" i="3" s="1"/>
  <c r="AO39" i="3"/>
  <c r="AL39" i="3"/>
  <c r="AK39" i="3"/>
  <c r="AM39" i="3" s="1"/>
  <c r="CJ39" i="3" s="1"/>
  <c r="CK39" i="3" s="1"/>
  <c r="AJ39" i="3"/>
  <c r="AG39" i="3"/>
  <c r="AF39" i="3"/>
  <c r="AH39" i="3" s="1"/>
  <c r="CC39" i="3" s="1"/>
  <c r="CD39" i="3" s="1"/>
  <c r="AE39" i="3"/>
  <c r="AB39" i="3"/>
  <c r="AA39" i="3"/>
  <c r="AC39" i="3" s="1"/>
  <c r="BY39" i="3" s="1"/>
  <c r="BZ39" i="3" s="1"/>
  <c r="Z39" i="3"/>
  <c r="R39" i="3"/>
  <c r="Q39" i="3"/>
  <c r="EX38" i="3"/>
  <c r="EW38" i="3"/>
  <c r="BX38" i="3"/>
  <c r="BU38" i="3"/>
  <c r="BT38" i="3"/>
  <c r="BV38" i="3" s="1"/>
  <c r="EG38" i="3" s="1"/>
  <c r="EH38" i="3" s="1"/>
  <c r="BS38" i="3"/>
  <c r="BP38" i="3"/>
  <c r="BO38" i="3"/>
  <c r="BQ38" i="3" s="1"/>
  <c r="DZ38" i="3" s="1"/>
  <c r="EA38" i="3" s="1"/>
  <c r="BN38" i="3"/>
  <c r="BK38" i="3"/>
  <c r="BJ38" i="3"/>
  <c r="BL38" i="3" s="1"/>
  <c r="DS38" i="3" s="1"/>
  <c r="BI38" i="3"/>
  <c r="BF38" i="3"/>
  <c r="BE38" i="3"/>
  <c r="BG38" i="3" s="1"/>
  <c r="DL38" i="3" s="1"/>
  <c r="DM38" i="3" s="1"/>
  <c r="BD38" i="3"/>
  <c r="BA38" i="3"/>
  <c r="AZ38" i="3"/>
  <c r="BB38" i="3" s="1"/>
  <c r="DE38" i="3" s="1"/>
  <c r="DF38" i="3" s="1"/>
  <c r="AY38" i="3"/>
  <c r="AV38" i="3"/>
  <c r="AU38" i="3"/>
  <c r="AW38" i="3" s="1"/>
  <c r="CX38" i="3" s="1"/>
  <c r="CY38" i="3" s="1"/>
  <c r="AT38" i="3"/>
  <c r="AQ38" i="3"/>
  <c r="AP38" i="3"/>
  <c r="AR38" i="3" s="1"/>
  <c r="CQ38" i="3" s="1"/>
  <c r="CR38" i="3" s="1"/>
  <c r="AO38" i="3"/>
  <c r="AL38" i="3"/>
  <c r="AK38" i="3"/>
  <c r="AM38" i="3" s="1"/>
  <c r="CJ38" i="3" s="1"/>
  <c r="CK38" i="3" s="1"/>
  <c r="AJ38" i="3"/>
  <c r="AG38" i="3"/>
  <c r="AF38" i="3"/>
  <c r="AH38" i="3" s="1"/>
  <c r="CC38" i="3" s="1"/>
  <c r="CD38" i="3" s="1"/>
  <c r="AE38" i="3"/>
  <c r="AB38" i="3"/>
  <c r="AA38" i="3"/>
  <c r="AC38" i="3" s="1"/>
  <c r="BY38" i="3" s="1"/>
  <c r="BZ38" i="3" s="1"/>
  <c r="Z38" i="3"/>
  <c r="R38" i="3"/>
  <c r="Q38" i="3"/>
  <c r="EX37" i="3"/>
  <c r="EW37" i="3"/>
  <c r="BX37" i="3"/>
  <c r="BU37" i="3"/>
  <c r="BT37" i="3"/>
  <c r="BV37" i="3" s="1"/>
  <c r="EG37" i="3" s="1"/>
  <c r="EH37" i="3" s="1"/>
  <c r="BS37" i="3"/>
  <c r="BP37" i="3"/>
  <c r="BO37" i="3"/>
  <c r="BQ37" i="3" s="1"/>
  <c r="DZ37" i="3" s="1"/>
  <c r="EA37" i="3" s="1"/>
  <c r="BN37" i="3"/>
  <c r="BK37" i="3"/>
  <c r="BJ37" i="3"/>
  <c r="BL37" i="3" s="1"/>
  <c r="DS37" i="3" s="1"/>
  <c r="BI37" i="3"/>
  <c r="BF37" i="3"/>
  <c r="BE37" i="3"/>
  <c r="BG37" i="3" s="1"/>
  <c r="DL37" i="3" s="1"/>
  <c r="DM37" i="3" s="1"/>
  <c r="BD37" i="3"/>
  <c r="BA37" i="3"/>
  <c r="AZ37" i="3"/>
  <c r="BB37" i="3" s="1"/>
  <c r="DE37" i="3" s="1"/>
  <c r="DF37" i="3" s="1"/>
  <c r="AY37" i="3"/>
  <c r="AV37" i="3"/>
  <c r="AU37" i="3"/>
  <c r="AW37" i="3" s="1"/>
  <c r="CX37" i="3" s="1"/>
  <c r="CY37" i="3" s="1"/>
  <c r="AT37" i="3"/>
  <c r="AQ37" i="3"/>
  <c r="AP37" i="3"/>
  <c r="AR37" i="3" s="1"/>
  <c r="CQ37" i="3" s="1"/>
  <c r="CR37" i="3" s="1"/>
  <c r="AO37" i="3"/>
  <c r="AL37" i="3"/>
  <c r="AK37" i="3"/>
  <c r="AM37" i="3" s="1"/>
  <c r="CJ37" i="3" s="1"/>
  <c r="CK37" i="3" s="1"/>
  <c r="AJ37" i="3"/>
  <c r="AG37" i="3"/>
  <c r="AF37" i="3"/>
  <c r="AH37" i="3" s="1"/>
  <c r="CC37" i="3" s="1"/>
  <c r="CD37" i="3" s="1"/>
  <c r="AE37" i="3"/>
  <c r="AB37" i="3"/>
  <c r="AA37" i="3"/>
  <c r="AC37" i="3" s="1"/>
  <c r="BY37" i="3" s="1"/>
  <c r="BZ37" i="3" s="1"/>
  <c r="Z37" i="3"/>
  <c r="R37" i="3"/>
  <c r="Q37" i="3"/>
  <c r="EX36" i="3"/>
  <c r="EW36" i="3"/>
  <c r="BX36" i="3"/>
  <c r="BU36" i="3"/>
  <c r="BT36" i="3"/>
  <c r="BV36" i="3" s="1"/>
  <c r="EG36" i="3" s="1"/>
  <c r="EH36" i="3" s="1"/>
  <c r="BS36" i="3"/>
  <c r="BP36" i="3"/>
  <c r="BO36" i="3"/>
  <c r="BQ36" i="3" s="1"/>
  <c r="DZ36" i="3" s="1"/>
  <c r="EA36" i="3" s="1"/>
  <c r="BN36" i="3"/>
  <c r="BK36" i="3"/>
  <c r="BJ36" i="3"/>
  <c r="BL36" i="3" s="1"/>
  <c r="DS36" i="3" s="1"/>
  <c r="BI36" i="3"/>
  <c r="BF36" i="3"/>
  <c r="BE36" i="3"/>
  <c r="BG36" i="3" s="1"/>
  <c r="DL36" i="3" s="1"/>
  <c r="DM36" i="3" s="1"/>
  <c r="BD36" i="3"/>
  <c r="BA36" i="3"/>
  <c r="AZ36" i="3"/>
  <c r="BB36" i="3" s="1"/>
  <c r="DE36" i="3" s="1"/>
  <c r="DF36" i="3" s="1"/>
  <c r="AY36" i="3"/>
  <c r="AV36" i="3"/>
  <c r="AU36" i="3"/>
  <c r="AW36" i="3" s="1"/>
  <c r="CX36" i="3" s="1"/>
  <c r="CY36" i="3" s="1"/>
  <c r="AT36" i="3"/>
  <c r="AQ36" i="3"/>
  <c r="AP36" i="3"/>
  <c r="AR36" i="3" s="1"/>
  <c r="CQ36" i="3" s="1"/>
  <c r="CR36" i="3" s="1"/>
  <c r="AO36" i="3"/>
  <c r="AL36" i="3"/>
  <c r="AK36" i="3"/>
  <c r="AM36" i="3" s="1"/>
  <c r="CJ36" i="3" s="1"/>
  <c r="CK36" i="3" s="1"/>
  <c r="AJ36" i="3"/>
  <c r="AG36" i="3"/>
  <c r="AF36" i="3"/>
  <c r="AH36" i="3" s="1"/>
  <c r="CC36" i="3" s="1"/>
  <c r="CD36" i="3" s="1"/>
  <c r="AE36" i="3"/>
  <c r="AB36" i="3"/>
  <c r="AA36" i="3"/>
  <c r="AC36" i="3" s="1"/>
  <c r="BY36" i="3" s="1"/>
  <c r="BZ36" i="3" s="1"/>
  <c r="Z36" i="3"/>
  <c r="R36" i="3"/>
  <c r="Q36" i="3"/>
  <c r="EX35" i="3"/>
  <c r="EW35" i="3"/>
  <c r="BX35" i="3"/>
  <c r="BU35" i="3"/>
  <c r="BT35" i="3"/>
  <c r="BV35" i="3" s="1"/>
  <c r="EG35" i="3" s="1"/>
  <c r="EH35" i="3" s="1"/>
  <c r="BS35" i="3"/>
  <c r="BP35" i="3"/>
  <c r="BO35" i="3"/>
  <c r="BQ35" i="3" s="1"/>
  <c r="DZ35" i="3" s="1"/>
  <c r="EA35" i="3" s="1"/>
  <c r="BN35" i="3"/>
  <c r="BK35" i="3"/>
  <c r="BJ35" i="3"/>
  <c r="BL35" i="3" s="1"/>
  <c r="DS35" i="3" s="1"/>
  <c r="BI35" i="3"/>
  <c r="BF35" i="3"/>
  <c r="BE35" i="3"/>
  <c r="BG35" i="3" s="1"/>
  <c r="DL35" i="3" s="1"/>
  <c r="DM35" i="3" s="1"/>
  <c r="BD35" i="3"/>
  <c r="BA35" i="3"/>
  <c r="AZ35" i="3"/>
  <c r="BB35" i="3" s="1"/>
  <c r="DE35" i="3" s="1"/>
  <c r="DF35" i="3" s="1"/>
  <c r="AY35" i="3"/>
  <c r="AV35" i="3"/>
  <c r="AU35" i="3"/>
  <c r="AW35" i="3" s="1"/>
  <c r="CX35" i="3" s="1"/>
  <c r="CY35" i="3" s="1"/>
  <c r="AT35" i="3"/>
  <c r="AQ35" i="3"/>
  <c r="AP35" i="3"/>
  <c r="AR35" i="3" s="1"/>
  <c r="CQ35" i="3" s="1"/>
  <c r="CR35" i="3" s="1"/>
  <c r="AO35" i="3"/>
  <c r="AL35" i="3"/>
  <c r="AK35" i="3"/>
  <c r="AM35" i="3" s="1"/>
  <c r="CJ35" i="3" s="1"/>
  <c r="CK35" i="3" s="1"/>
  <c r="AJ35" i="3"/>
  <c r="AG35" i="3"/>
  <c r="AF35" i="3"/>
  <c r="AH35" i="3" s="1"/>
  <c r="CC35" i="3" s="1"/>
  <c r="CD35" i="3" s="1"/>
  <c r="AE35" i="3"/>
  <c r="AB35" i="3"/>
  <c r="AA35" i="3"/>
  <c r="AC35" i="3" s="1"/>
  <c r="BY35" i="3" s="1"/>
  <c r="BZ35" i="3" s="1"/>
  <c r="Z35" i="3"/>
  <c r="R35" i="3"/>
  <c r="Q35" i="3"/>
  <c r="EX34" i="3"/>
  <c r="EW34" i="3"/>
  <c r="BX34" i="3"/>
  <c r="BU34" i="3"/>
  <c r="BT34" i="3"/>
  <c r="BV34" i="3" s="1"/>
  <c r="EG34" i="3" s="1"/>
  <c r="EH34" i="3" s="1"/>
  <c r="BS34" i="3"/>
  <c r="BP34" i="3"/>
  <c r="BO34" i="3"/>
  <c r="BQ34" i="3" s="1"/>
  <c r="DZ34" i="3" s="1"/>
  <c r="EA34" i="3" s="1"/>
  <c r="BN34" i="3"/>
  <c r="BI34" i="3"/>
  <c r="BD34" i="3"/>
  <c r="AY34" i="3"/>
  <c r="AT34" i="3"/>
  <c r="AO34" i="3"/>
  <c r="AL34" i="3"/>
  <c r="AK34" i="3"/>
  <c r="AM34" i="3" s="1"/>
  <c r="CJ34" i="3" s="1"/>
  <c r="CK34" i="3" s="1"/>
  <c r="AJ34" i="3"/>
  <c r="AE34" i="3"/>
  <c r="Z34" i="3"/>
  <c r="R34" i="3"/>
  <c r="Q34" i="3"/>
  <c r="EX33" i="3"/>
  <c r="EW33" i="3"/>
  <c r="BX33" i="3"/>
  <c r="BU33" i="3"/>
  <c r="BT33" i="3"/>
  <c r="BV33" i="3" s="1"/>
  <c r="EG33" i="3" s="1"/>
  <c r="EH33" i="3" s="1"/>
  <c r="BS33" i="3"/>
  <c r="BP33" i="3"/>
  <c r="BO33" i="3"/>
  <c r="BQ33" i="3" s="1"/>
  <c r="DZ33" i="3" s="1"/>
  <c r="EA33" i="3" s="1"/>
  <c r="BN33" i="3"/>
  <c r="BI33" i="3"/>
  <c r="BD33" i="3"/>
  <c r="AY33" i="3"/>
  <c r="AT33" i="3"/>
  <c r="AO33" i="3"/>
  <c r="AJ33" i="3"/>
  <c r="AE33" i="3"/>
  <c r="Z33" i="3"/>
  <c r="L33" i="3"/>
  <c r="R33" i="3" s="1"/>
  <c r="K33" i="3"/>
  <c r="Q33" i="3" s="1"/>
  <c r="J33" i="3"/>
  <c r="EX32" i="3"/>
  <c r="EW32" i="3"/>
  <c r="BX32" i="3"/>
  <c r="BU32" i="3"/>
  <c r="BT32" i="3"/>
  <c r="BV32" i="3" s="1"/>
  <c r="EG32" i="3" s="1"/>
  <c r="EH32" i="3" s="1"/>
  <c r="BS32" i="3"/>
  <c r="BP32" i="3"/>
  <c r="BO32" i="3"/>
  <c r="BQ32" i="3" s="1"/>
  <c r="DZ32" i="3" s="1"/>
  <c r="EA32" i="3" s="1"/>
  <c r="BN32" i="3"/>
  <c r="BI32" i="3"/>
  <c r="BD32" i="3"/>
  <c r="AY32" i="3"/>
  <c r="AT32" i="3"/>
  <c r="AO32" i="3"/>
  <c r="AJ32" i="3"/>
  <c r="AE32" i="3"/>
  <c r="Z32" i="3"/>
  <c r="L32" i="3"/>
  <c r="M32" i="3" s="1"/>
  <c r="K32" i="3"/>
  <c r="Q32" i="3" s="1"/>
  <c r="J32" i="3"/>
  <c r="EX31" i="3"/>
  <c r="EW31" i="3"/>
  <c r="BX31" i="3"/>
  <c r="BU31" i="3"/>
  <c r="BT31" i="3"/>
  <c r="BS31" i="3"/>
  <c r="BP31" i="3"/>
  <c r="BO31" i="3"/>
  <c r="BQ31" i="3" s="1"/>
  <c r="DZ31" i="3" s="1"/>
  <c r="EA31" i="3" s="1"/>
  <c r="BN31" i="3"/>
  <c r="BI31" i="3"/>
  <c r="BD31" i="3"/>
  <c r="AY31" i="3"/>
  <c r="AT31" i="3"/>
  <c r="AQ31" i="3"/>
  <c r="AP31" i="3"/>
  <c r="AR31" i="3" s="1"/>
  <c r="CQ31" i="3" s="1"/>
  <c r="CR31" i="3" s="1"/>
  <c r="AO31" i="3"/>
  <c r="AL31" i="3"/>
  <c r="AK31" i="3"/>
  <c r="AM31" i="3" s="1"/>
  <c r="CJ31" i="3" s="1"/>
  <c r="CK31" i="3" s="1"/>
  <c r="AJ31" i="3"/>
  <c r="AG31" i="3"/>
  <c r="AF31" i="3"/>
  <c r="AH31" i="3" s="1"/>
  <c r="CC31" i="3" s="1"/>
  <c r="CD31" i="3" s="1"/>
  <c r="AE31" i="3"/>
  <c r="Z31" i="3"/>
  <c r="Q31" i="3"/>
  <c r="K31" i="3"/>
  <c r="J31" i="3"/>
  <c r="L31" i="3" s="1"/>
  <c r="R31" i="3" s="1"/>
  <c r="EX30" i="3"/>
  <c r="EW30" i="3"/>
  <c r="BX30" i="3"/>
  <c r="BU30" i="3"/>
  <c r="BT30" i="3"/>
  <c r="BV30" i="3" s="1"/>
  <c r="EG30" i="3" s="1"/>
  <c r="EH30" i="3" s="1"/>
  <c r="BS30" i="3"/>
  <c r="BP30" i="3"/>
  <c r="BO30" i="3"/>
  <c r="BQ30" i="3" s="1"/>
  <c r="DZ30" i="3" s="1"/>
  <c r="EA30" i="3" s="1"/>
  <c r="BN30" i="3"/>
  <c r="BI30" i="3"/>
  <c r="BD30" i="3"/>
  <c r="AY30" i="3"/>
  <c r="AT30" i="3"/>
  <c r="AO30" i="3"/>
  <c r="AJ30" i="3"/>
  <c r="AE30" i="3"/>
  <c r="Z30" i="3"/>
  <c r="Q30" i="3"/>
  <c r="L30" i="3"/>
  <c r="R30" i="3" s="1"/>
  <c r="K30" i="3"/>
  <c r="J30" i="3"/>
  <c r="EX29" i="3"/>
  <c r="EW29" i="3"/>
  <c r="BX29" i="3"/>
  <c r="BU29" i="3"/>
  <c r="BT29" i="3"/>
  <c r="BS29" i="3"/>
  <c r="BP29" i="3"/>
  <c r="BO29" i="3"/>
  <c r="BQ29" i="3" s="1"/>
  <c r="DZ29" i="3" s="1"/>
  <c r="EA29" i="3" s="1"/>
  <c r="BN29" i="3"/>
  <c r="BI29" i="3"/>
  <c r="BD29" i="3"/>
  <c r="AY29" i="3"/>
  <c r="AT29" i="3"/>
  <c r="AO29" i="3"/>
  <c r="AJ29" i="3"/>
  <c r="AE29" i="3"/>
  <c r="AB29" i="3"/>
  <c r="AA29" i="3"/>
  <c r="AC29" i="3" s="1"/>
  <c r="BY29" i="3" s="1"/>
  <c r="BZ29" i="3" s="1"/>
  <c r="Z29" i="3"/>
  <c r="K29" i="3"/>
  <c r="Q29" i="3" s="1"/>
  <c r="J29" i="3"/>
  <c r="L29" i="3" s="1"/>
  <c r="R29" i="3" s="1"/>
  <c r="EX28" i="3"/>
  <c r="EW28" i="3"/>
  <c r="BX28" i="3"/>
  <c r="BU28" i="3"/>
  <c r="BT28" i="3"/>
  <c r="BV28" i="3" s="1"/>
  <c r="EG28" i="3" s="1"/>
  <c r="EH28" i="3" s="1"/>
  <c r="BS28" i="3"/>
  <c r="BP28" i="3"/>
  <c r="BO28" i="3"/>
  <c r="BN28" i="3"/>
  <c r="BI28" i="3"/>
  <c r="BD28" i="3"/>
  <c r="AY28" i="3"/>
  <c r="AV28" i="3"/>
  <c r="AU28" i="3"/>
  <c r="AW28" i="3" s="1"/>
  <c r="CX28" i="3" s="1"/>
  <c r="CY28" i="3" s="1"/>
  <c r="AT28" i="3"/>
  <c r="AO28" i="3"/>
  <c r="AL28" i="3"/>
  <c r="AK28" i="3"/>
  <c r="AM28" i="3" s="1"/>
  <c r="CJ28" i="3" s="1"/>
  <c r="CK28" i="3" s="1"/>
  <c r="AJ28" i="3"/>
  <c r="AG28" i="3"/>
  <c r="AF28" i="3"/>
  <c r="AH28" i="3" s="1"/>
  <c r="CC28" i="3" s="1"/>
  <c r="CD28" i="3" s="1"/>
  <c r="AE28" i="3"/>
  <c r="AB28" i="3"/>
  <c r="AA28" i="3"/>
  <c r="AC28" i="3" s="1"/>
  <c r="BY28" i="3" s="1"/>
  <c r="BZ28" i="3" s="1"/>
  <c r="Z28" i="3"/>
  <c r="L28" i="3"/>
  <c r="R28" i="3" s="1"/>
  <c r="K28" i="3"/>
  <c r="Q28" i="3" s="1"/>
  <c r="J28" i="3"/>
  <c r="EX27" i="3"/>
  <c r="EW27" i="3"/>
  <c r="BX27" i="3"/>
  <c r="BV27" i="3"/>
  <c r="EG27" i="3" s="1"/>
  <c r="EH27" i="3" s="1"/>
  <c r="BU27" i="3"/>
  <c r="BT27" i="3"/>
  <c r="BS27" i="3"/>
  <c r="BQ27" i="3"/>
  <c r="DZ27" i="3" s="1"/>
  <c r="EA27" i="3" s="1"/>
  <c r="BP27" i="3"/>
  <c r="BO27" i="3"/>
  <c r="BN27" i="3"/>
  <c r="BL27" i="3"/>
  <c r="DS27" i="3" s="1"/>
  <c r="BK27" i="3"/>
  <c r="BJ27" i="3"/>
  <c r="BI27" i="3"/>
  <c r="BG27" i="3"/>
  <c r="DL27" i="3" s="1"/>
  <c r="DM27" i="3" s="1"/>
  <c r="BF27" i="3"/>
  <c r="BE27" i="3"/>
  <c r="BD27" i="3"/>
  <c r="BB27" i="3"/>
  <c r="DE27" i="3" s="1"/>
  <c r="DF27" i="3" s="1"/>
  <c r="BA27" i="3"/>
  <c r="AZ27" i="3"/>
  <c r="AY27" i="3"/>
  <c r="AW27" i="3"/>
  <c r="CX27" i="3" s="1"/>
  <c r="CY27" i="3" s="1"/>
  <c r="AV27" i="3"/>
  <c r="AU27" i="3"/>
  <c r="AT27" i="3"/>
  <c r="AR27" i="3"/>
  <c r="CQ27" i="3" s="1"/>
  <c r="CR27" i="3" s="1"/>
  <c r="AQ27" i="3"/>
  <c r="AP27" i="3"/>
  <c r="AO27" i="3"/>
  <c r="AM27" i="3"/>
  <c r="CJ27" i="3" s="1"/>
  <c r="CK27" i="3" s="1"/>
  <c r="AL27" i="3"/>
  <c r="AK27" i="3"/>
  <c r="AJ27" i="3"/>
  <c r="AE27" i="3"/>
  <c r="Z27" i="3"/>
  <c r="K27" i="3"/>
  <c r="Q27" i="3" s="1"/>
  <c r="J27" i="3"/>
  <c r="L27" i="3" s="1"/>
  <c r="R27" i="3" s="1"/>
  <c r="EX26" i="3"/>
  <c r="EW26" i="3"/>
  <c r="BX26" i="3"/>
  <c r="BU26" i="3"/>
  <c r="BT26" i="3"/>
  <c r="BV26" i="3" s="1"/>
  <c r="EG26" i="3" s="1"/>
  <c r="EH26" i="3" s="1"/>
  <c r="BS26" i="3"/>
  <c r="BP26" i="3"/>
  <c r="BO26" i="3"/>
  <c r="BQ26" i="3" s="1"/>
  <c r="DZ26" i="3" s="1"/>
  <c r="EA26" i="3" s="1"/>
  <c r="BN26" i="3"/>
  <c r="BI26" i="3"/>
  <c r="BD26" i="3"/>
  <c r="AY26" i="3"/>
  <c r="AT26" i="3"/>
  <c r="AO26" i="3"/>
  <c r="AL26" i="3"/>
  <c r="AK26" i="3"/>
  <c r="AM26" i="3" s="1"/>
  <c r="CJ26" i="3" s="1"/>
  <c r="CK26" i="3" s="1"/>
  <c r="AJ26" i="3"/>
  <c r="AE26" i="3"/>
  <c r="AC26" i="3"/>
  <c r="BY26" i="3" s="1"/>
  <c r="BZ26" i="3" s="1"/>
  <c r="AB26" i="3"/>
  <c r="AA26" i="3"/>
  <c r="Z26" i="3"/>
  <c r="Q26" i="3"/>
  <c r="L26" i="3"/>
  <c r="R26" i="3" s="1"/>
  <c r="K26" i="3"/>
  <c r="J26" i="3"/>
  <c r="EX25" i="3"/>
  <c r="EW25" i="3"/>
  <c r="BX25" i="3"/>
  <c r="BU25" i="3"/>
  <c r="BT25" i="3"/>
  <c r="BV25" i="3" s="1"/>
  <c r="EG25" i="3" s="1"/>
  <c r="EH25" i="3" s="1"/>
  <c r="BS25" i="3"/>
  <c r="BP25" i="3"/>
  <c r="BO25" i="3"/>
  <c r="BQ25" i="3" s="1"/>
  <c r="DZ25" i="3" s="1"/>
  <c r="EA25" i="3" s="1"/>
  <c r="BN25" i="3"/>
  <c r="BI25" i="3"/>
  <c r="BD25" i="3"/>
  <c r="AY25" i="3"/>
  <c r="AT25" i="3"/>
  <c r="AO25" i="3"/>
  <c r="AJ25" i="3"/>
  <c r="AE25" i="3"/>
  <c r="Z25" i="3"/>
  <c r="R25" i="3"/>
  <c r="K25" i="3"/>
  <c r="Q25" i="3" s="1"/>
  <c r="J25" i="3"/>
  <c r="L25" i="3" s="1"/>
  <c r="EX24" i="3"/>
  <c r="EW24" i="3"/>
  <c r="BX24" i="3"/>
  <c r="BU24" i="3"/>
  <c r="BT24" i="3"/>
  <c r="BS24" i="3"/>
  <c r="BP24" i="3"/>
  <c r="BO24" i="3"/>
  <c r="BN24" i="3"/>
  <c r="BI24" i="3"/>
  <c r="BF24" i="3"/>
  <c r="BE24" i="3"/>
  <c r="BG24" i="3" s="1"/>
  <c r="DL24" i="3" s="1"/>
  <c r="DM24" i="3" s="1"/>
  <c r="BD24" i="3"/>
  <c r="BA24" i="3"/>
  <c r="AZ24" i="3"/>
  <c r="BB24" i="3" s="1"/>
  <c r="DE24" i="3" s="1"/>
  <c r="DF24" i="3" s="1"/>
  <c r="AY24" i="3"/>
  <c r="AV24" i="3"/>
  <c r="AU24" i="3"/>
  <c r="AW24" i="3" s="1"/>
  <c r="CX24" i="3" s="1"/>
  <c r="CY24" i="3" s="1"/>
  <c r="AT24" i="3"/>
  <c r="AQ24" i="3"/>
  <c r="AP24" i="3"/>
  <c r="AR24" i="3" s="1"/>
  <c r="CQ24" i="3" s="1"/>
  <c r="CR24" i="3" s="1"/>
  <c r="AO24" i="3"/>
  <c r="AL24" i="3"/>
  <c r="AK24" i="3"/>
  <c r="AM24" i="3" s="1"/>
  <c r="CJ24" i="3" s="1"/>
  <c r="CK24" i="3" s="1"/>
  <c r="AJ24" i="3"/>
  <c r="AG24" i="3"/>
  <c r="AF24" i="3"/>
  <c r="AH24" i="3" s="1"/>
  <c r="CC24" i="3" s="1"/>
  <c r="CD24" i="3" s="1"/>
  <c r="AE24" i="3"/>
  <c r="AB24" i="3"/>
  <c r="AA24" i="3"/>
  <c r="AC24" i="3" s="1"/>
  <c r="BY24" i="3" s="1"/>
  <c r="BZ24" i="3" s="1"/>
  <c r="Z24" i="3"/>
  <c r="R24" i="3"/>
  <c r="Q24" i="3"/>
  <c r="K24" i="3"/>
  <c r="J24" i="3"/>
  <c r="L24" i="3" s="1"/>
  <c r="EX23" i="3"/>
  <c r="EW23" i="3"/>
  <c r="BX23" i="3"/>
  <c r="BU23" i="3"/>
  <c r="BT23" i="3"/>
  <c r="BV23" i="3" s="1"/>
  <c r="EG23" i="3" s="1"/>
  <c r="EH23" i="3" s="1"/>
  <c r="BS23" i="3"/>
  <c r="BP23" i="3"/>
  <c r="BO23" i="3"/>
  <c r="BN23" i="3"/>
  <c r="BI23" i="3"/>
  <c r="BD23" i="3"/>
  <c r="BA23" i="3"/>
  <c r="AZ23" i="3"/>
  <c r="BB23" i="3" s="1"/>
  <c r="DE23" i="3" s="1"/>
  <c r="DF23" i="3" s="1"/>
  <c r="AY23" i="3"/>
  <c r="AV23" i="3"/>
  <c r="AU23" i="3"/>
  <c r="AW23" i="3" s="1"/>
  <c r="CX23" i="3" s="1"/>
  <c r="CY23" i="3" s="1"/>
  <c r="AT23" i="3"/>
  <c r="AQ23" i="3"/>
  <c r="AP23" i="3"/>
  <c r="AR23" i="3" s="1"/>
  <c r="CQ23" i="3" s="1"/>
  <c r="CR23" i="3" s="1"/>
  <c r="AO23" i="3"/>
  <c r="AL23" i="3"/>
  <c r="AK23" i="3"/>
  <c r="AM23" i="3" s="1"/>
  <c r="CJ23" i="3" s="1"/>
  <c r="CK23" i="3" s="1"/>
  <c r="AJ23" i="3"/>
  <c r="AG23" i="3"/>
  <c r="AF23" i="3"/>
  <c r="AH23" i="3" s="1"/>
  <c r="CC23" i="3" s="1"/>
  <c r="CD23" i="3" s="1"/>
  <c r="AE23" i="3"/>
  <c r="AB23" i="3"/>
  <c r="AA23" i="3"/>
  <c r="AC23" i="3" s="1"/>
  <c r="BY23" i="3" s="1"/>
  <c r="BZ23" i="3" s="1"/>
  <c r="Z23" i="3"/>
  <c r="L23" i="3"/>
  <c r="R23" i="3" s="1"/>
  <c r="K23" i="3"/>
  <c r="Q23" i="3" s="1"/>
  <c r="J23" i="3"/>
  <c r="EX22" i="3"/>
  <c r="EW22" i="3"/>
  <c r="BX22" i="3"/>
  <c r="BU22" i="3"/>
  <c r="BT22" i="3"/>
  <c r="BS22" i="3"/>
  <c r="BP22" i="3"/>
  <c r="BO22" i="3"/>
  <c r="BQ22" i="3" s="1"/>
  <c r="DZ22" i="3" s="1"/>
  <c r="EA22" i="3" s="1"/>
  <c r="BN22" i="3"/>
  <c r="BI22" i="3"/>
  <c r="BD22" i="3"/>
  <c r="AY22" i="3"/>
  <c r="AT22" i="3"/>
  <c r="AO22" i="3"/>
  <c r="AJ22" i="3"/>
  <c r="AE22" i="3"/>
  <c r="Z22" i="3"/>
  <c r="L22" i="3"/>
  <c r="R22" i="3" s="1"/>
  <c r="K22" i="3"/>
  <c r="Q22" i="3" s="1"/>
  <c r="J22" i="3"/>
  <c r="EX21" i="3"/>
  <c r="EW21" i="3"/>
  <c r="BX21" i="3"/>
  <c r="BU21" i="3"/>
  <c r="BT21" i="3"/>
  <c r="BS21" i="3"/>
  <c r="BP21" i="3"/>
  <c r="BO21" i="3"/>
  <c r="BN21" i="3"/>
  <c r="BI21" i="3"/>
  <c r="BD21" i="3"/>
  <c r="AY21" i="3"/>
  <c r="AT21" i="3"/>
  <c r="AO21" i="3"/>
  <c r="AJ21" i="3"/>
  <c r="AE21" i="3"/>
  <c r="Z21" i="3"/>
  <c r="R21" i="3"/>
  <c r="Q21" i="3"/>
  <c r="K21" i="3"/>
  <c r="J21" i="3"/>
  <c r="L21" i="3" s="1"/>
  <c r="EX20" i="3"/>
  <c r="EW20" i="3"/>
  <c r="BX20" i="3"/>
  <c r="BU20" i="3"/>
  <c r="BT20" i="3"/>
  <c r="BV20" i="3" s="1"/>
  <c r="EG20" i="3" s="1"/>
  <c r="EH20" i="3" s="1"/>
  <c r="BS20" i="3"/>
  <c r="BP20" i="3"/>
  <c r="BO20" i="3"/>
  <c r="BN20" i="3"/>
  <c r="BK20" i="3"/>
  <c r="BJ20" i="3"/>
  <c r="BL20" i="3" s="1"/>
  <c r="DS20" i="3" s="1"/>
  <c r="BI20" i="3"/>
  <c r="BF20" i="3"/>
  <c r="BE20" i="3"/>
  <c r="BG20" i="3" s="1"/>
  <c r="DL20" i="3" s="1"/>
  <c r="DM20" i="3" s="1"/>
  <c r="BD20" i="3"/>
  <c r="BA20" i="3"/>
  <c r="AZ20" i="3"/>
  <c r="BB20" i="3" s="1"/>
  <c r="DE20" i="3" s="1"/>
  <c r="DF20" i="3" s="1"/>
  <c r="AY20" i="3"/>
  <c r="AV20" i="3"/>
  <c r="AU20" i="3"/>
  <c r="AW20" i="3" s="1"/>
  <c r="CX20" i="3" s="1"/>
  <c r="CY20" i="3" s="1"/>
  <c r="AT20" i="3"/>
  <c r="AQ20" i="3"/>
  <c r="AP20" i="3"/>
  <c r="AR20" i="3" s="1"/>
  <c r="CQ20" i="3" s="1"/>
  <c r="CR20" i="3" s="1"/>
  <c r="AO20" i="3"/>
  <c r="AL20" i="3"/>
  <c r="AK20" i="3"/>
  <c r="AM20" i="3" s="1"/>
  <c r="CJ20" i="3" s="1"/>
  <c r="CK20" i="3" s="1"/>
  <c r="AJ20" i="3"/>
  <c r="AG20" i="3"/>
  <c r="AF20" i="3"/>
  <c r="AH20" i="3" s="1"/>
  <c r="CC20" i="3" s="1"/>
  <c r="CD20" i="3" s="1"/>
  <c r="AE20" i="3"/>
  <c r="AB20" i="3"/>
  <c r="AA20" i="3"/>
  <c r="AC20" i="3" s="1"/>
  <c r="BY20" i="3" s="1"/>
  <c r="BZ20" i="3" s="1"/>
  <c r="Z20" i="3"/>
  <c r="L20" i="3"/>
  <c r="R20" i="3" s="1"/>
  <c r="K20" i="3"/>
  <c r="Q20" i="3" s="1"/>
  <c r="J20" i="3"/>
  <c r="EX19" i="3"/>
  <c r="EW19" i="3"/>
  <c r="BX19" i="3"/>
  <c r="BU19" i="3"/>
  <c r="BT19" i="3"/>
  <c r="BS19" i="3"/>
  <c r="BP19" i="3"/>
  <c r="BO19" i="3"/>
  <c r="BN19" i="3"/>
  <c r="BI19" i="3"/>
  <c r="BD19" i="3"/>
  <c r="AY19" i="3"/>
  <c r="AT19" i="3"/>
  <c r="AO19" i="3"/>
  <c r="AJ19" i="3"/>
  <c r="AE19" i="3"/>
  <c r="AB19" i="3"/>
  <c r="AA19" i="3"/>
  <c r="AC19" i="3" s="1"/>
  <c r="BY19" i="3" s="1"/>
  <c r="BZ19" i="3" s="1"/>
  <c r="Z19" i="3"/>
  <c r="R19" i="3"/>
  <c r="Q19" i="3"/>
  <c r="K19" i="3"/>
  <c r="J19" i="3"/>
  <c r="L19" i="3" s="1"/>
  <c r="EX18" i="3"/>
  <c r="EW18" i="3"/>
  <c r="BX18" i="3"/>
  <c r="BU18" i="3"/>
  <c r="BT18" i="3"/>
  <c r="BV18" i="3" s="1"/>
  <c r="EG18" i="3" s="1"/>
  <c r="EH18" i="3" s="1"/>
  <c r="BS18" i="3"/>
  <c r="BP18" i="3"/>
  <c r="BO18" i="3"/>
  <c r="BN18" i="3"/>
  <c r="BI18" i="3"/>
  <c r="BD18" i="3"/>
  <c r="AY18" i="3"/>
  <c r="AT18" i="3"/>
  <c r="AO18" i="3"/>
  <c r="AL18" i="3"/>
  <c r="AK18" i="3"/>
  <c r="AM18" i="3" s="1"/>
  <c r="CJ18" i="3" s="1"/>
  <c r="CK18" i="3" s="1"/>
  <c r="AJ18" i="3"/>
  <c r="AE18" i="3"/>
  <c r="AB18" i="3"/>
  <c r="AA18" i="3"/>
  <c r="AC18" i="3" s="1"/>
  <c r="BY18" i="3" s="1"/>
  <c r="BZ18" i="3" s="1"/>
  <c r="Z18" i="3"/>
  <c r="L18" i="3"/>
  <c r="R18" i="3" s="1"/>
  <c r="K18" i="3"/>
  <c r="Q18" i="3" s="1"/>
  <c r="J18" i="3"/>
  <c r="EX17" i="3"/>
  <c r="EW17" i="3"/>
  <c r="BX17" i="3"/>
  <c r="BU17" i="3"/>
  <c r="BT17" i="3"/>
  <c r="BS17" i="3"/>
  <c r="BP17" i="3"/>
  <c r="BQ17" i="3" s="1"/>
  <c r="DZ17" i="3" s="1"/>
  <c r="EA17" i="3" s="1"/>
  <c r="BO17" i="3"/>
  <c r="BN17" i="3"/>
  <c r="BI17" i="3"/>
  <c r="BD17" i="3"/>
  <c r="AY17" i="3"/>
  <c r="AT17" i="3"/>
  <c r="AO17" i="3"/>
  <c r="AM17" i="3"/>
  <c r="CJ17" i="3" s="1"/>
  <c r="CK17" i="3" s="1"/>
  <c r="AL17" i="3"/>
  <c r="AK17" i="3"/>
  <c r="AJ17" i="3"/>
  <c r="AH17" i="3"/>
  <c r="CC17" i="3" s="1"/>
  <c r="CD17" i="3" s="1"/>
  <c r="AG17" i="3"/>
  <c r="AF17" i="3"/>
  <c r="AE17" i="3"/>
  <c r="AC17" i="3"/>
  <c r="BY17" i="3" s="1"/>
  <c r="BZ17" i="3" s="1"/>
  <c r="AB17" i="3"/>
  <c r="AA17" i="3"/>
  <c r="Z17" i="3"/>
  <c r="Q17" i="3"/>
  <c r="L17" i="3"/>
  <c r="R17" i="3" s="1"/>
  <c r="K17" i="3"/>
  <c r="J17" i="3"/>
  <c r="EX16" i="3"/>
  <c r="EW16" i="3"/>
  <c r="BX16" i="3"/>
  <c r="BU16" i="3"/>
  <c r="BT16" i="3"/>
  <c r="BS16" i="3"/>
  <c r="BP16" i="3"/>
  <c r="BO16" i="3"/>
  <c r="BN16" i="3"/>
  <c r="BK16" i="3"/>
  <c r="BJ16" i="3"/>
  <c r="BL16" i="3" s="1"/>
  <c r="DS16" i="3" s="1"/>
  <c r="BI16" i="3"/>
  <c r="BF16" i="3"/>
  <c r="BE16" i="3"/>
  <c r="BG16" i="3" s="1"/>
  <c r="DL16" i="3" s="1"/>
  <c r="DM16" i="3" s="1"/>
  <c r="BD16" i="3"/>
  <c r="BA16" i="3"/>
  <c r="AZ16" i="3"/>
  <c r="BB16" i="3" s="1"/>
  <c r="DE16" i="3" s="1"/>
  <c r="DF16" i="3" s="1"/>
  <c r="AY16" i="3"/>
  <c r="AV16" i="3"/>
  <c r="AU16" i="3"/>
  <c r="AW16" i="3" s="1"/>
  <c r="CX16" i="3" s="1"/>
  <c r="CY16" i="3" s="1"/>
  <c r="AT16" i="3"/>
  <c r="AQ16" i="3"/>
  <c r="AP16" i="3"/>
  <c r="AR16" i="3" s="1"/>
  <c r="CQ16" i="3" s="1"/>
  <c r="CR16" i="3" s="1"/>
  <c r="AO16" i="3"/>
  <c r="AL16" i="3"/>
  <c r="AK16" i="3"/>
  <c r="AM16" i="3" s="1"/>
  <c r="CJ16" i="3" s="1"/>
  <c r="CK16" i="3" s="1"/>
  <c r="AJ16" i="3"/>
  <c r="AG16" i="3"/>
  <c r="AF16" i="3"/>
  <c r="AH16" i="3" s="1"/>
  <c r="CC16" i="3" s="1"/>
  <c r="CD16" i="3" s="1"/>
  <c r="AE16" i="3"/>
  <c r="AB16" i="3"/>
  <c r="AA16" i="3"/>
  <c r="AC16" i="3" s="1"/>
  <c r="BY16" i="3" s="1"/>
  <c r="BZ16" i="3" s="1"/>
  <c r="Z16" i="3"/>
  <c r="K16" i="3"/>
  <c r="Q16" i="3" s="1"/>
  <c r="J16" i="3"/>
  <c r="L16" i="3" s="1"/>
  <c r="R16" i="3" s="1"/>
  <c r="EX15" i="3"/>
  <c r="EW15" i="3"/>
  <c r="BX15" i="3"/>
  <c r="BU15" i="3"/>
  <c r="BT15" i="3"/>
  <c r="BS15" i="3"/>
  <c r="BP15" i="3"/>
  <c r="BO15" i="3"/>
  <c r="BN15" i="3"/>
  <c r="BK15" i="3"/>
  <c r="BJ15" i="3"/>
  <c r="BL15" i="3" s="1"/>
  <c r="DS15" i="3" s="1"/>
  <c r="BI15" i="3"/>
  <c r="BF15" i="3"/>
  <c r="BE15" i="3"/>
  <c r="BG15" i="3" s="1"/>
  <c r="DL15" i="3" s="1"/>
  <c r="DM15" i="3" s="1"/>
  <c r="BD15" i="3"/>
  <c r="BA15" i="3"/>
  <c r="AZ15" i="3"/>
  <c r="BB15" i="3" s="1"/>
  <c r="DE15" i="3" s="1"/>
  <c r="DF15" i="3" s="1"/>
  <c r="AY15" i="3"/>
  <c r="AV15" i="3"/>
  <c r="AU15" i="3"/>
  <c r="AW15" i="3" s="1"/>
  <c r="CX15" i="3" s="1"/>
  <c r="CY15" i="3" s="1"/>
  <c r="AT15" i="3"/>
  <c r="AQ15" i="3"/>
  <c r="AP15" i="3"/>
  <c r="AR15" i="3" s="1"/>
  <c r="CQ15" i="3" s="1"/>
  <c r="CR15" i="3" s="1"/>
  <c r="AO15" i="3"/>
  <c r="AL15" i="3"/>
  <c r="AK15" i="3"/>
  <c r="AM15" i="3" s="1"/>
  <c r="CJ15" i="3" s="1"/>
  <c r="CK15" i="3" s="1"/>
  <c r="AJ15" i="3"/>
  <c r="AG15" i="3"/>
  <c r="AF15" i="3"/>
  <c r="AH15" i="3" s="1"/>
  <c r="CC15" i="3" s="1"/>
  <c r="CD15" i="3" s="1"/>
  <c r="AE15" i="3"/>
  <c r="AB15" i="3"/>
  <c r="AA15" i="3"/>
  <c r="AC15" i="3" s="1"/>
  <c r="BY15" i="3" s="1"/>
  <c r="BZ15" i="3" s="1"/>
  <c r="Z15" i="3"/>
  <c r="Q15" i="3"/>
  <c r="L15" i="3"/>
  <c r="R15" i="3" s="1"/>
  <c r="K15" i="3"/>
  <c r="J15" i="3"/>
  <c r="EX14" i="3"/>
  <c r="EW14" i="3"/>
  <c r="BX14" i="3"/>
  <c r="BU14" i="3"/>
  <c r="BT14" i="3"/>
  <c r="BS14" i="3"/>
  <c r="BP14" i="3"/>
  <c r="BO14" i="3"/>
  <c r="BN14" i="3"/>
  <c r="BI14" i="3"/>
  <c r="BD14" i="3"/>
  <c r="AY14" i="3"/>
  <c r="AT14" i="3"/>
  <c r="AO14" i="3"/>
  <c r="AL14" i="3"/>
  <c r="AK14" i="3"/>
  <c r="AM14" i="3" s="1"/>
  <c r="CJ14" i="3" s="1"/>
  <c r="CK14" i="3" s="1"/>
  <c r="AJ14" i="3"/>
  <c r="AG14" i="3"/>
  <c r="AF14" i="3"/>
  <c r="AH14" i="3" s="1"/>
  <c r="CC14" i="3" s="1"/>
  <c r="CD14" i="3" s="1"/>
  <c r="AE14" i="3"/>
  <c r="AB14" i="3"/>
  <c r="AA14" i="3"/>
  <c r="AC14" i="3" s="1"/>
  <c r="BY14" i="3" s="1"/>
  <c r="BZ14" i="3" s="1"/>
  <c r="Z14" i="3"/>
  <c r="L14" i="3"/>
  <c r="R14" i="3" s="1"/>
  <c r="K14" i="3"/>
  <c r="Q14" i="3" s="1"/>
  <c r="J14" i="3"/>
  <c r="EX13" i="3"/>
  <c r="EW13" i="3"/>
  <c r="BX13" i="3"/>
  <c r="BU13" i="3"/>
  <c r="BT13" i="3"/>
  <c r="BS13" i="3"/>
  <c r="BP13" i="3"/>
  <c r="BO13" i="3"/>
  <c r="BN13" i="3"/>
  <c r="BL13" i="3"/>
  <c r="DS13" i="3" s="1"/>
  <c r="BK13" i="3"/>
  <c r="BJ13" i="3"/>
  <c r="BI13" i="3"/>
  <c r="BG13" i="3"/>
  <c r="DL13" i="3" s="1"/>
  <c r="DM13" i="3" s="1"/>
  <c r="BF13" i="3"/>
  <c r="BE13" i="3"/>
  <c r="BD13" i="3"/>
  <c r="BB13" i="3"/>
  <c r="DE13" i="3" s="1"/>
  <c r="DF13" i="3" s="1"/>
  <c r="BA13" i="3"/>
  <c r="AZ13" i="3"/>
  <c r="AY13" i="3"/>
  <c r="AW13" i="3"/>
  <c r="CX13" i="3" s="1"/>
  <c r="CY13" i="3" s="1"/>
  <c r="AV13" i="3"/>
  <c r="AU13" i="3"/>
  <c r="AT13" i="3"/>
  <c r="AO13" i="3"/>
  <c r="AJ13" i="3"/>
  <c r="AG13" i="3"/>
  <c r="AF13" i="3"/>
  <c r="AH13" i="3" s="1"/>
  <c r="CC13" i="3" s="1"/>
  <c r="CD13" i="3" s="1"/>
  <c r="AE13" i="3"/>
  <c r="AB13" i="3"/>
  <c r="AA13" i="3"/>
  <c r="AC13" i="3" s="1"/>
  <c r="BY13" i="3" s="1"/>
  <c r="BZ13" i="3" s="1"/>
  <c r="Z13" i="3"/>
  <c r="Q13" i="3"/>
  <c r="N13" i="3"/>
  <c r="R13" i="3" s="1"/>
  <c r="L13" i="3"/>
  <c r="K13" i="3"/>
  <c r="EX12" i="3"/>
  <c r="EW12" i="3"/>
  <c r="BX12" i="3"/>
  <c r="BU12" i="3"/>
  <c r="BT12" i="3"/>
  <c r="BS12" i="3"/>
  <c r="BP12" i="3"/>
  <c r="BO12" i="3"/>
  <c r="BN12" i="3"/>
  <c r="BI12" i="3"/>
  <c r="BD12" i="3"/>
  <c r="AY12" i="3"/>
  <c r="AV12" i="3"/>
  <c r="AU12" i="3"/>
  <c r="AW12" i="3" s="1"/>
  <c r="CX12" i="3" s="1"/>
  <c r="CY12" i="3" s="1"/>
  <c r="AT12" i="3"/>
  <c r="AO12" i="3"/>
  <c r="AJ12" i="3"/>
  <c r="AG12" i="3"/>
  <c r="AF12" i="3"/>
  <c r="AH12" i="3" s="1"/>
  <c r="CC12" i="3" s="1"/>
  <c r="CD12" i="3" s="1"/>
  <c r="AE12" i="3"/>
  <c r="AB12" i="3"/>
  <c r="AA12" i="3"/>
  <c r="AC12" i="3" s="1"/>
  <c r="BY12" i="3" s="1"/>
  <c r="BZ12" i="3" s="1"/>
  <c r="Z12" i="3"/>
  <c r="K12" i="3"/>
  <c r="Q12" i="3" s="1"/>
  <c r="J12" i="3"/>
  <c r="L12" i="3" s="1"/>
  <c r="R12" i="3" s="1"/>
  <c r="EX11" i="3"/>
  <c r="EW11" i="3"/>
  <c r="BX11" i="3"/>
  <c r="BU11" i="3"/>
  <c r="BT11" i="3"/>
  <c r="BS11" i="3"/>
  <c r="BP11" i="3"/>
  <c r="BO11" i="3"/>
  <c r="BN11" i="3"/>
  <c r="BI11" i="3"/>
  <c r="BD11" i="3"/>
  <c r="AY11" i="3"/>
  <c r="AT11" i="3"/>
  <c r="AO11" i="3"/>
  <c r="AJ11" i="3"/>
  <c r="AE11" i="3"/>
  <c r="Z11" i="3"/>
  <c r="Q11" i="3"/>
  <c r="L11" i="3"/>
  <c r="R11" i="3" s="1"/>
  <c r="K11" i="3"/>
  <c r="J11" i="3"/>
  <c r="EX10" i="3"/>
  <c r="EW10" i="3"/>
  <c r="BX10" i="3"/>
  <c r="BU10" i="3"/>
  <c r="BT10" i="3"/>
  <c r="BS10" i="3"/>
  <c r="BP10" i="3"/>
  <c r="BO10" i="3"/>
  <c r="BN10" i="3"/>
  <c r="BI10" i="3"/>
  <c r="BF10" i="3"/>
  <c r="BE10" i="3"/>
  <c r="BG10" i="3" s="1"/>
  <c r="DL10" i="3" s="1"/>
  <c r="DM10" i="3" s="1"/>
  <c r="BD10" i="3"/>
  <c r="AY10" i="3"/>
  <c r="AT10" i="3"/>
  <c r="AO10" i="3"/>
  <c r="AL10" i="3"/>
  <c r="AK10" i="3"/>
  <c r="AM10" i="3" s="1"/>
  <c r="CJ10" i="3" s="1"/>
  <c r="CK10" i="3" s="1"/>
  <c r="AJ10" i="3"/>
  <c r="AG10" i="3"/>
  <c r="AF10" i="3"/>
  <c r="AH10" i="3" s="1"/>
  <c r="CC10" i="3" s="1"/>
  <c r="CD10" i="3" s="1"/>
  <c r="AE10" i="3"/>
  <c r="AB10" i="3"/>
  <c r="AA10" i="3"/>
  <c r="AC10" i="3" s="1"/>
  <c r="BY10" i="3" s="1"/>
  <c r="BZ10" i="3" s="1"/>
  <c r="Z10" i="3"/>
  <c r="L10" i="3"/>
  <c r="K10" i="3"/>
  <c r="Q10" i="3" s="1"/>
  <c r="J10" i="3"/>
  <c r="EX9" i="3"/>
  <c r="EW9" i="3"/>
  <c r="BX9" i="3"/>
  <c r="BU9" i="3"/>
  <c r="BT9" i="3"/>
  <c r="BS9" i="3"/>
  <c r="BP9" i="3"/>
  <c r="BO9" i="3"/>
  <c r="BN9" i="3"/>
  <c r="BI9" i="3"/>
  <c r="BD9" i="3"/>
  <c r="AY9" i="3"/>
  <c r="AT9" i="3"/>
  <c r="AO9" i="3"/>
  <c r="AJ9" i="3"/>
  <c r="AE9" i="3"/>
  <c r="Z9" i="3"/>
  <c r="Q9" i="3"/>
  <c r="K9" i="3"/>
  <c r="J9" i="3"/>
  <c r="L9" i="3" s="1"/>
  <c r="R9" i="3" s="1"/>
  <c r="EX8" i="3"/>
  <c r="EW8" i="3"/>
  <c r="BX8" i="3"/>
  <c r="BU8" i="3"/>
  <c r="BT8" i="3"/>
  <c r="BS8" i="3"/>
  <c r="BP8" i="3"/>
  <c r="BO8" i="3"/>
  <c r="BN8" i="3"/>
  <c r="BI8" i="3"/>
  <c r="BD8" i="3"/>
  <c r="AY8" i="3"/>
  <c r="AT8" i="3"/>
  <c r="AO8" i="3"/>
  <c r="AL8" i="3"/>
  <c r="AK8" i="3"/>
  <c r="AM8" i="3" s="1"/>
  <c r="CJ8" i="3" s="1"/>
  <c r="CK8" i="3" s="1"/>
  <c r="AJ8" i="3"/>
  <c r="AG8" i="3"/>
  <c r="AF8" i="3"/>
  <c r="AH8" i="3" s="1"/>
  <c r="CC8" i="3" s="1"/>
  <c r="CD8" i="3" s="1"/>
  <c r="AE8" i="3"/>
  <c r="AB8" i="3"/>
  <c r="AA8" i="3"/>
  <c r="AC8" i="3" s="1"/>
  <c r="BY8" i="3" s="1"/>
  <c r="BZ8" i="3" s="1"/>
  <c r="Z8" i="3"/>
  <c r="N8" i="3"/>
  <c r="L8" i="3"/>
  <c r="R8" i="3" s="1"/>
  <c r="K8" i="3"/>
  <c r="Q8" i="3" s="1"/>
  <c r="J8" i="3"/>
  <c r="EX7" i="3"/>
  <c r="EW7" i="3"/>
  <c r="BX7" i="3"/>
  <c r="BU7" i="3"/>
  <c r="BT7" i="3"/>
  <c r="BS7" i="3"/>
  <c r="BP7" i="3"/>
  <c r="BO7" i="3"/>
  <c r="BN7" i="3"/>
  <c r="BK7" i="3"/>
  <c r="BJ7" i="3"/>
  <c r="BL7" i="3" s="1"/>
  <c r="DS7" i="3" s="1"/>
  <c r="BI7" i="3"/>
  <c r="BF7" i="3"/>
  <c r="BE7" i="3"/>
  <c r="BG7" i="3" s="1"/>
  <c r="DL7" i="3" s="1"/>
  <c r="DM7" i="3" s="1"/>
  <c r="BD7" i="3"/>
  <c r="BA7" i="3"/>
  <c r="AZ7" i="3"/>
  <c r="BB7" i="3" s="1"/>
  <c r="DE7" i="3" s="1"/>
  <c r="DF7" i="3" s="1"/>
  <c r="AY7" i="3"/>
  <c r="AV7" i="3"/>
  <c r="AU7" i="3"/>
  <c r="AW7" i="3" s="1"/>
  <c r="CX7" i="3" s="1"/>
  <c r="CY7" i="3" s="1"/>
  <c r="AT7" i="3"/>
  <c r="AQ7" i="3"/>
  <c r="AP7" i="3"/>
  <c r="AR7" i="3" s="1"/>
  <c r="CQ7" i="3" s="1"/>
  <c r="CR7" i="3" s="1"/>
  <c r="AO7" i="3"/>
  <c r="AL7" i="3"/>
  <c r="AK7" i="3"/>
  <c r="AM7" i="3" s="1"/>
  <c r="CJ7" i="3" s="1"/>
  <c r="CK7" i="3" s="1"/>
  <c r="AJ7" i="3"/>
  <c r="AG7" i="3"/>
  <c r="AF7" i="3"/>
  <c r="AH7" i="3" s="1"/>
  <c r="CC7" i="3" s="1"/>
  <c r="CD7" i="3" s="1"/>
  <c r="AE7" i="3"/>
  <c r="AB7" i="3"/>
  <c r="AA7" i="3"/>
  <c r="AC7" i="3" s="1"/>
  <c r="BY7" i="3" s="1"/>
  <c r="BZ7" i="3" s="1"/>
  <c r="Z7" i="3"/>
  <c r="L7" i="3"/>
  <c r="K7" i="3"/>
  <c r="Q7" i="3" s="1"/>
  <c r="J7" i="3"/>
  <c r="EX6" i="3"/>
  <c r="EW6" i="3"/>
  <c r="BX6" i="3"/>
  <c r="BU6" i="3"/>
  <c r="BT6" i="3"/>
  <c r="BS6" i="3"/>
  <c r="BP6" i="3"/>
  <c r="BO6" i="3"/>
  <c r="BN6" i="3"/>
  <c r="BI6" i="3"/>
  <c r="BJ5" i="3" s="1"/>
  <c r="BD6" i="3"/>
  <c r="AY6" i="3"/>
  <c r="AT6" i="3"/>
  <c r="AO6" i="3"/>
  <c r="AP5" i="3" s="1"/>
  <c r="AJ6" i="3"/>
  <c r="AE6" i="3"/>
  <c r="Z6" i="3"/>
  <c r="Q6" i="3"/>
  <c r="K6" i="3"/>
  <c r="N6" i="3" s="1"/>
  <c r="J6" i="3"/>
  <c r="L6" i="3" s="1"/>
  <c r="EX5" i="3"/>
  <c r="EW5" i="3"/>
  <c r="BX5" i="3"/>
  <c r="BU5" i="3"/>
  <c r="BT5" i="3"/>
  <c r="BS5" i="3"/>
  <c r="BP5" i="3"/>
  <c r="BO5" i="3"/>
  <c r="BN5" i="3"/>
  <c r="BI5" i="3"/>
  <c r="BD5" i="3"/>
  <c r="AY5" i="3"/>
  <c r="AZ33" i="3" s="1"/>
  <c r="AT5" i="3"/>
  <c r="AO5" i="3"/>
  <c r="AJ5" i="3"/>
  <c r="AE5" i="3"/>
  <c r="Z5" i="3"/>
  <c r="Q5" i="3"/>
  <c r="L5" i="3"/>
  <c r="R5" i="3" s="1"/>
  <c r="K5" i="3"/>
  <c r="J5" i="3"/>
  <c r="S4" i="3"/>
  <c r="Q4" i="3"/>
  <c r="M34" i="2"/>
  <c r="EX44" i="2"/>
  <c r="EW44" i="2"/>
  <c r="BX44" i="2"/>
  <c r="BU44" i="2"/>
  <c r="BT44" i="2"/>
  <c r="BV44" i="2" s="1"/>
  <c r="EG44" i="2" s="1"/>
  <c r="EH44" i="2" s="1"/>
  <c r="BS44" i="2"/>
  <c r="BP44" i="2"/>
  <c r="BO44" i="2"/>
  <c r="BQ44" i="2" s="1"/>
  <c r="DZ44" i="2" s="1"/>
  <c r="EA44" i="2" s="1"/>
  <c r="BN44" i="2"/>
  <c r="BK44" i="2"/>
  <c r="BJ44" i="2"/>
  <c r="BL44" i="2" s="1"/>
  <c r="DS44" i="2" s="1"/>
  <c r="BI44" i="2"/>
  <c r="BF44" i="2"/>
  <c r="BE44" i="2"/>
  <c r="BG44" i="2" s="1"/>
  <c r="DL44" i="2" s="1"/>
  <c r="DM44" i="2" s="1"/>
  <c r="BD44" i="2"/>
  <c r="BA44" i="2"/>
  <c r="AZ44" i="2"/>
  <c r="BB44" i="2" s="1"/>
  <c r="DE44" i="2" s="1"/>
  <c r="DF44" i="2" s="1"/>
  <c r="AY44" i="2"/>
  <c r="AV44" i="2"/>
  <c r="AU44" i="2"/>
  <c r="AW44" i="2" s="1"/>
  <c r="CX44" i="2" s="1"/>
  <c r="CY44" i="2" s="1"/>
  <c r="AT44" i="2"/>
  <c r="AQ44" i="2"/>
  <c r="AP44" i="2"/>
  <c r="AR44" i="2" s="1"/>
  <c r="CQ44" i="2" s="1"/>
  <c r="CR44" i="2" s="1"/>
  <c r="AO44" i="2"/>
  <c r="AL44" i="2"/>
  <c r="AK44" i="2"/>
  <c r="AM44" i="2" s="1"/>
  <c r="CJ44" i="2" s="1"/>
  <c r="CK44" i="2" s="1"/>
  <c r="AJ44" i="2"/>
  <c r="AG44" i="2"/>
  <c r="AF44" i="2"/>
  <c r="AH44" i="2" s="1"/>
  <c r="CC44" i="2" s="1"/>
  <c r="CD44" i="2" s="1"/>
  <c r="AE44" i="2"/>
  <c r="AB44" i="2"/>
  <c r="AA44" i="2"/>
  <c r="AC44" i="2" s="1"/>
  <c r="BY44" i="2" s="1"/>
  <c r="BZ44" i="2" s="1"/>
  <c r="Z44" i="2"/>
  <c r="R44" i="2"/>
  <c r="Q44" i="2"/>
  <c r="EX43" i="2"/>
  <c r="EW43" i="2"/>
  <c r="BX43" i="2"/>
  <c r="BU43" i="2"/>
  <c r="BT43" i="2"/>
  <c r="BV43" i="2" s="1"/>
  <c r="EG43" i="2" s="1"/>
  <c r="EH43" i="2" s="1"/>
  <c r="BS43" i="2"/>
  <c r="BP43" i="2"/>
  <c r="BO43" i="2"/>
  <c r="BQ43" i="2" s="1"/>
  <c r="DZ43" i="2" s="1"/>
  <c r="EA43" i="2" s="1"/>
  <c r="BN43" i="2"/>
  <c r="BK43" i="2"/>
  <c r="BJ43" i="2"/>
  <c r="BL43" i="2" s="1"/>
  <c r="DS43" i="2" s="1"/>
  <c r="BI43" i="2"/>
  <c r="BF43" i="2"/>
  <c r="BE43" i="2"/>
  <c r="BG43" i="2" s="1"/>
  <c r="DL43" i="2" s="1"/>
  <c r="DM43" i="2" s="1"/>
  <c r="BD43" i="2"/>
  <c r="BA43" i="2"/>
  <c r="AZ43" i="2"/>
  <c r="BB43" i="2" s="1"/>
  <c r="DE43" i="2" s="1"/>
  <c r="DF43" i="2" s="1"/>
  <c r="AY43" i="2"/>
  <c r="AV43" i="2"/>
  <c r="AU43" i="2"/>
  <c r="AW43" i="2" s="1"/>
  <c r="CX43" i="2" s="1"/>
  <c r="CY43" i="2" s="1"/>
  <c r="AT43" i="2"/>
  <c r="AQ43" i="2"/>
  <c r="AP43" i="2"/>
  <c r="AR43" i="2" s="1"/>
  <c r="CQ43" i="2" s="1"/>
  <c r="CR43" i="2" s="1"/>
  <c r="AO43" i="2"/>
  <c r="AL43" i="2"/>
  <c r="AK43" i="2"/>
  <c r="AM43" i="2" s="1"/>
  <c r="CJ43" i="2" s="1"/>
  <c r="CK43" i="2" s="1"/>
  <c r="AJ43" i="2"/>
  <c r="AG43" i="2"/>
  <c r="AF43" i="2"/>
  <c r="AH43" i="2" s="1"/>
  <c r="CC43" i="2" s="1"/>
  <c r="CD43" i="2" s="1"/>
  <c r="AE43" i="2"/>
  <c r="AB43" i="2"/>
  <c r="AA43" i="2"/>
  <c r="AC43" i="2" s="1"/>
  <c r="BY43" i="2" s="1"/>
  <c r="BZ43" i="2" s="1"/>
  <c r="Z43" i="2"/>
  <c r="R43" i="2"/>
  <c r="Q43" i="2"/>
  <c r="EX42" i="2"/>
  <c r="EW42" i="2"/>
  <c r="BX42" i="2"/>
  <c r="BV42" i="2"/>
  <c r="EG42" i="2" s="1"/>
  <c r="EH42" i="2" s="1"/>
  <c r="BU42" i="2"/>
  <c r="BT42" i="2"/>
  <c r="BS42" i="2"/>
  <c r="BQ42" i="2"/>
  <c r="DZ42" i="2" s="1"/>
  <c r="EA42" i="2" s="1"/>
  <c r="BP42" i="2"/>
  <c r="BO42" i="2"/>
  <c r="BN42" i="2"/>
  <c r="BK42" i="2"/>
  <c r="BJ42" i="2"/>
  <c r="BL42" i="2" s="1"/>
  <c r="DS42" i="2" s="1"/>
  <c r="BI42" i="2"/>
  <c r="BG42" i="2"/>
  <c r="DL42" i="2" s="1"/>
  <c r="DM42" i="2" s="1"/>
  <c r="BF42" i="2"/>
  <c r="BE42" i="2"/>
  <c r="BD42" i="2"/>
  <c r="BB42" i="2"/>
  <c r="DE42" i="2" s="1"/>
  <c r="DF42" i="2" s="1"/>
  <c r="BA42" i="2"/>
  <c r="AZ42" i="2"/>
  <c r="AY42" i="2"/>
  <c r="AW42" i="2"/>
  <c r="CX42" i="2" s="1"/>
  <c r="CY42" i="2" s="1"/>
  <c r="AV42" i="2"/>
  <c r="AU42" i="2"/>
  <c r="AT42" i="2"/>
  <c r="AR42" i="2"/>
  <c r="CQ42" i="2" s="1"/>
  <c r="CR42" i="2" s="1"/>
  <c r="AQ42" i="2"/>
  <c r="AP42" i="2"/>
  <c r="AO42" i="2"/>
  <c r="AM42" i="2"/>
  <c r="CJ42" i="2" s="1"/>
  <c r="CK42" i="2" s="1"/>
  <c r="AL42" i="2"/>
  <c r="AK42" i="2"/>
  <c r="AJ42" i="2"/>
  <c r="AH42" i="2"/>
  <c r="CC42" i="2" s="1"/>
  <c r="CD42" i="2" s="1"/>
  <c r="AG42" i="2"/>
  <c r="AF42" i="2"/>
  <c r="AE42" i="2"/>
  <c r="AB42" i="2"/>
  <c r="AA42" i="2"/>
  <c r="AC42" i="2" s="1"/>
  <c r="BY42" i="2" s="1"/>
  <c r="BZ42" i="2" s="1"/>
  <c r="Z42" i="2"/>
  <c r="R42" i="2"/>
  <c r="Q42" i="2"/>
  <c r="EX41" i="2"/>
  <c r="EW41" i="2"/>
  <c r="BX41" i="2"/>
  <c r="BU41" i="2"/>
  <c r="BT41" i="2"/>
  <c r="BV41" i="2" s="1"/>
  <c r="EG41" i="2" s="1"/>
  <c r="EH41" i="2" s="1"/>
  <c r="BS41" i="2"/>
  <c r="BP41" i="2"/>
  <c r="BO41" i="2"/>
  <c r="BQ41" i="2" s="1"/>
  <c r="DZ41" i="2" s="1"/>
  <c r="EA41" i="2" s="1"/>
  <c r="BN41" i="2"/>
  <c r="BK41" i="2"/>
  <c r="BJ41" i="2"/>
  <c r="BL41" i="2" s="1"/>
  <c r="DS41" i="2" s="1"/>
  <c r="BI41" i="2"/>
  <c r="BF41" i="2"/>
  <c r="BE41" i="2"/>
  <c r="BG41" i="2" s="1"/>
  <c r="DL41" i="2" s="1"/>
  <c r="DM41" i="2" s="1"/>
  <c r="BD41" i="2"/>
  <c r="BA41" i="2"/>
  <c r="AZ41" i="2"/>
  <c r="BB41" i="2" s="1"/>
  <c r="DE41" i="2" s="1"/>
  <c r="DF41" i="2" s="1"/>
  <c r="AY41" i="2"/>
  <c r="AV41" i="2"/>
  <c r="AU41" i="2"/>
  <c r="AW41" i="2" s="1"/>
  <c r="CX41" i="2" s="1"/>
  <c r="CY41" i="2" s="1"/>
  <c r="AT41" i="2"/>
  <c r="AQ41" i="2"/>
  <c r="AP41" i="2"/>
  <c r="AR41" i="2" s="1"/>
  <c r="CQ41" i="2" s="1"/>
  <c r="CR41" i="2" s="1"/>
  <c r="AO41" i="2"/>
  <c r="AL41" i="2"/>
  <c r="AK41" i="2"/>
  <c r="AM41" i="2" s="1"/>
  <c r="CJ41" i="2" s="1"/>
  <c r="CK41" i="2" s="1"/>
  <c r="AJ41" i="2"/>
  <c r="AG41" i="2"/>
  <c r="AF41" i="2"/>
  <c r="AH41" i="2" s="1"/>
  <c r="CC41" i="2" s="1"/>
  <c r="CD41" i="2" s="1"/>
  <c r="AE41" i="2"/>
  <c r="AB41" i="2"/>
  <c r="AA41" i="2"/>
  <c r="AC41" i="2" s="1"/>
  <c r="BY41" i="2" s="1"/>
  <c r="BZ41" i="2" s="1"/>
  <c r="Z41" i="2"/>
  <c r="R41" i="2"/>
  <c r="Q41" i="2"/>
  <c r="EX40" i="2"/>
  <c r="EW40" i="2"/>
  <c r="BX40" i="2"/>
  <c r="BV40" i="2"/>
  <c r="EG40" i="2" s="1"/>
  <c r="EH40" i="2" s="1"/>
  <c r="BU40" i="2"/>
  <c r="BT40" i="2"/>
  <c r="BS40" i="2"/>
  <c r="BQ40" i="2"/>
  <c r="DZ40" i="2" s="1"/>
  <c r="EA40" i="2" s="1"/>
  <c r="BP40" i="2"/>
  <c r="BO40" i="2"/>
  <c r="BN40" i="2"/>
  <c r="BK40" i="2"/>
  <c r="BJ40" i="2"/>
  <c r="BL40" i="2" s="1"/>
  <c r="DS40" i="2" s="1"/>
  <c r="DT40" i="2" s="1"/>
  <c r="BI40" i="2"/>
  <c r="BG40" i="2"/>
  <c r="DL40" i="2" s="1"/>
  <c r="DM40" i="2" s="1"/>
  <c r="BF40" i="2"/>
  <c r="BE40" i="2"/>
  <c r="BD40" i="2"/>
  <c r="BB40" i="2"/>
  <c r="DE40" i="2" s="1"/>
  <c r="DF40" i="2" s="1"/>
  <c r="BA40" i="2"/>
  <c r="AZ40" i="2"/>
  <c r="AY40" i="2"/>
  <c r="AW40" i="2"/>
  <c r="CX40" i="2" s="1"/>
  <c r="CY40" i="2" s="1"/>
  <c r="AV40" i="2"/>
  <c r="AU40" i="2"/>
  <c r="AT40" i="2"/>
  <c r="AR40" i="2"/>
  <c r="CQ40" i="2" s="1"/>
  <c r="CR40" i="2" s="1"/>
  <c r="AQ40" i="2"/>
  <c r="AP40" i="2"/>
  <c r="AO40" i="2"/>
  <c r="AM40" i="2"/>
  <c r="CJ40" i="2" s="1"/>
  <c r="CK40" i="2" s="1"/>
  <c r="AL40" i="2"/>
  <c r="AK40" i="2"/>
  <c r="AJ40" i="2"/>
  <c r="AH40" i="2"/>
  <c r="CC40" i="2" s="1"/>
  <c r="CD40" i="2" s="1"/>
  <c r="AG40" i="2"/>
  <c r="AF40" i="2"/>
  <c r="AE40" i="2"/>
  <c r="AB40" i="2"/>
  <c r="AA40" i="2"/>
  <c r="AC40" i="2" s="1"/>
  <c r="BY40" i="2" s="1"/>
  <c r="BZ40" i="2" s="1"/>
  <c r="Z40" i="2"/>
  <c r="R40" i="2"/>
  <c r="Q40" i="2"/>
  <c r="EX39" i="2"/>
  <c r="EW39" i="2"/>
  <c r="BX39" i="2"/>
  <c r="BV39" i="2"/>
  <c r="EG39" i="2" s="1"/>
  <c r="EH39" i="2" s="1"/>
  <c r="BU39" i="2"/>
  <c r="BT39" i="2"/>
  <c r="BS39" i="2"/>
  <c r="BQ39" i="2"/>
  <c r="DZ39" i="2" s="1"/>
  <c r="EA39" i="2" s="1"/>
  <c r="BP39" i="2"/>
  <c r="BO39" i="2"/>
  <c r="BN39" i="2"/>
  <c r="BK39" i="2"/>
  <c r="BJ39" i="2"/>
  <c r="BL39" i="2" s="1"/>
  <c r="DS39" i="2" s="1"/>
  <c r="BI39" i="2"/>
  <c r="BG39" i="2"/>
  <c r="DL39" i="2" s="1"/>
  <c r="DM39" i="2" s="1"/>
  <c r="BF39" i="2"/>
  <c r="BE39" i="2"/>
  <c r="BD39" i="2"/>
  <c r="BB39" i="2"/>
  <c r="DE39" i="2" s="1"/>
  <c r="DF39" i="2" s="1"/>
  <c r="BA39" i="2"/>
  <c r="AZ39" i="2"/>
  <c r="AY39" i="2"/>
  <c r="AW39" i="2"/>
  <c r="CX39" i="2" s="1"/>
  <c r="CY39" i="2" s="1"/>
  <c r="AV39" i="2"/>
  <c r="AU39" i="2"/>
  <c r="AT39" i="2"/>
  <c r="AR39" i="2"/>
  <c r="CQ39" i="2" s="1"/>
  <c r="CR39" i="2" s="1"/>
  <c r="AQ39" i="2"/>
  <c r="AP39" i="2"/>
  <c r="AO39" i="2"/>
  <c r="AM39" i="2"/>
  <c r="CJ39" i="2" s="1"/>
  <c r="CK39" i="2" s="1"/>
  <c r="AL39" i="2"/>
  <c r="AK39" i="2"/>
  <c r="AJ39" i="2"/>
  <c r="AH39" i="2"/>
  <c r="CC39" i="2" s="1"/>
  <c r="CD39" i="2" s="1"/>
  <c r="AG39" i="2"/>
  <c r="AF39" i="2"/>
  <c r="AE39" i="2"/>
  <c r="AC39" i="2"/>
  <c r="BY39" i="2" s="1"/>
  <c r="BZ39" i="2" s="1"/>
  <c r="AB39" i="2"/>
  <c r="AA39" i="2"/>
  <c r="Z39" i="2"/>
  <c r="R39" i="2"/>
  <c r="Q39" i="2"/>
  <c r="EX38" i="2"/>
  <c r="EW38" i="2"/>
  <c r="BX38" i="2"/>
  <c r="BU38" i="2"/>
  <c r="BT38" i="2"/>
  <c r="BV38" i="2" s="1"/>
  <c r="EG38" i="2" s="1"/>
  <c r="EH38" i="2" s="1"/>
  <c r="BS38" i="2"/>
  <c r="BP38" i="2"/>
  <c r="BO38" i="2"/>
  <c r="BQ38" i="2" s="1"/>
  <c r="DZ38" i="2" s="1"/>
  <c r="EA38" i="2" s="1"/>
  <c r="BN38" i="2"/>
  <c r="BK38" i="2"/>
  <c r="BJ38" i="2"/>
  <c r="BL38" i="2" s="1"/>
  <c r="DS38" i="2" s="1"/>
  <c r="BI38" i="2"/>
  <c r="BF38" i="2"/>
  <c r="BE38" i="2"/>
  <c r="BG38" i="2" s="1"/>
  <c r="DL38" i="2" s="1"/>
  <c r="DM38" i="2" s="1"/>
  <c r="BD38" i="2"/>
  <c r="BA38" i="2"/>
  <c r="AZ38" i="2"/>
  <c r="BB38" i="2" s="1"/>
  <c r="DE38" i="2" s="1"/>
  <c r="DF38" i="2" s="1"/>
  <c r="AY38" i="2"/>
  <c r="AV38" i="2"/>
  <c r="AU38" i="2"/>
  <c r="AW38" i="2" s="1"/>
  <c r="CX38" i="2" s="1"/>
  <c r="CY38" i="2" s="1"/>
  <c r="AT38" i="2"/>
  <c r="AQ38" i="2"/>
  <c r="AP38" i="2"/>
  <c r="AR38" i="2" s="1"/>
  <c r="CQ38" i="2" s="1"/>
  <c r="CR38" i="2" s="1"/>
  <c r="AO38" i="2"/>
  <c r="AL38" i="2"/>
  <c r="AK38" i="2"/>
  <c r="AM38" i="2" s="1"/>
  <c r="CJ38" i="2" s="1"/>
  <c r="CK38" i="2" s="1"/>
  <c r="AJ38" i="2"/>
  <c r="AG38" i="2"/>
  <c r="AF38" i="2"/>
  <c r="AH38" i="2" s="1"/>
  <c r="CC38" i="2" s="1"/>
  <c r="CD38" i="2" s="1"/>
  <c r="AE38" i="2"/>
  <c r="AB38" i="2"/>
  <c r="AA38" i="2"/>
  <c r="AC38" i="2" s="1"/>
  <c r="BY38" i="2" s="1"/>
  <c r="BZ38" i="2" s="1"/>
  <c r="Z38" i="2"/>
  <c r="R38" i="2"/>
  <c r="Q38" i="2"/>
  <c r="EX37" i="2"/>
  <c r="EW37" i="2"/>
  <c r="BX37" i="2"/>
  <c r="BU37" i="2"/>
  <c r="BT37" i="2"/>
  <c r="BV37" i="2" s="1"/>
  <c r="EG37" i="2" s="1"/>
  <c r="EH37" i="2" s="1"/>
  <c r="BS37" i="2"/>
  <c r="BP37" i="2"/>
  <c r="BO37" i="2"/>
  <c r="BQ37" i="2" s="1"/>
  <c r="DZ37" i="2" s="1"/>
  <c r="EA37" i="2" s="1"/>
  <c r="BN37" i="2"/>
  <c r="BK37" i="2"/>
  <c r="BJ37" i="2"/>
  <c r="BL37" i="2" s="1"/>
  <c r="DS37" i="2" s="1"/>
  <c r="BI37" i="2"/>
  <c r="BF37" i="2"/>
  <c r="BE37" i="2"/>
  <c r="BG37" i="2" s="1"/>
  <c r="DL37" i="2" s="1"/>
  <c r="DM37" i="2" s="1"/>
  <c r="BD37" i="2"/>
  <c r="BA37" i="2"/>
  <c r="AZ37" i="2"/>
  <c r="BB37" i="2" s="1"/>
  <c r="DE37" i="2" s="1"/>
  <c r="DF37" i="2" s="1"/>
  <c r="AY37" i="2"/>
  <c r="AV37" i="2"/>
  <c r="AU37" i="2"/>
  <c r="AW37" i="2" s="1"/>
  <c r="CX37" i="2" s="1"/>
  <c r="CY37" i="2" s="1"/>
  <c r="AT37" i="2"/>
  <c r="AQ37" i="2"/>
  <c r="AP37" i="2"/>
  <c r="AR37" i="2" s="1"/>
  <c r="CQ37" i="2" s="1"/>
  <c r="CR37" i="2" s="1"/>
  <c r="AO37" i="2"/>
  <c r="AL37" i="2"/>
  <c r="AK37" i="2"/>
  <c r="AM37" i="2" s="1"/>
  <c r="CJ37" i="2" s="1"/>
  <c r="CK37" i="2" s="1"/>
  <c r="AJ37" i="2"/>
  <c r="AG37" i="2"/>
  <c r="AF37" i="2"/>
  <c r="AH37" i="2" s="1"/>
  <c r="CC37" i="2" s="1"/>
  <c r="CD37" i="2" s="1"/>
  <c r="AE37" i="2"/>
  <c r="AB37" i="2"/>
  <c r="AA37" i="2"/>
  <c r="AC37" i="2" s="1"/>
  <c r="BY37" i="2" s="1"/>
  <c r="BZ37" i="2" s="1"/>
  <c r="Z37" i="2"/>
  <c r="R37" i="2"/>
  <c r="Q37" i="2"/>
  <c r="EX36" i="2"/>
  <c r="EW36" i="2"/>
  <c r="BX36" i="2"/>
  <c r="BU36" i="2"/>
  <c r="BT36" i="2"/>
  <c r="BV36" i="2" s="1"/>
  <c r="EG36" i="2" s="1"/>
  <c r="EH36" i="2" s="1"/>
  <c r="BS36" i="2"/>
  <c r="BP36" i="2"/>
  <c r="BO36" i="2"/>
  <c r="BQ36" i="2" s="1"/>
  <c r="DZ36" i="2" s="1"/>
  <c r="EA36" i="2" s="1"/>
  <c r="BN36" i="2"/>
  <c r="BK36" i="2"/>
  <c r="BJ36" i="2"/>
  <c r="BL36" i="2" s="1"/>
  <c r="DS36" i="2" s="1"/>
  <c r="BI36" i="2"/>
  <c r="BF36" i="2"/>
  <c r="BE36" i="2"/>
  <c r="BG36" i="2" s="1"/>
  <c r="DL36" i="2" s="1"/>
  <c r="DM36" i="2" s="1"/>
  <c r="BD36" i="2"/>
  <c r="BA36" i="2"/>
  <c r="AZ36" i="2"/>
  <c r="BB36" i="2" s="1"/>
  <c r="DE36" i="2" s="1"/>
  <c r="DF36" i="2" s="1"/>
  <c r="AY36" i="2"/>
  <c r="AV36" i="2"/>
  <c r="AU36" i="2"/>
  <c r="AW36" i="2" s="1"/>
  <c r="CX36" i="2" s="1"/>
  <c r="CY36" i="2" s="1"/>
  <c r="AT36" i="2"/>
  <c r="AQ36" i="2"/>
  <c r="AP36" i="2"/>
  <c r="AR36" i="2" s="1"/>
  <c r="CQ36" i="2" s="1"/>
  <c r="CR36" i="2" s="1"/>
  <c r="AO36" i="2"/>
  <c r="AL36" i="2"/>
  <c r="AK36" i="2"/>
  <c r="AM36" i="2" s="1"/>
  <c r="CJ36" i="2" s="1"/>
  <c r="CK36" i="2" s="1"/>
  <c r="AJ36" i="2"/>
  <c r="AG36" i="2"/>
  <c r="AF36" i="2"/>
  <c r="AH36" i="2" s="1"/>
  <c r="CC36" i="2" s="1"/>
  <c r="CD36" i="2" s="1"/>
  <c r="AE36" i="2"/>
  <c r="AB36" i="2"/>
  <c r="AA36" i="2"/>
  <c r="AC36" i="2" s="1"/>
  <c r="BY36" i="2" s="1"/>
  <c r="BZ36" i="2" s="1"/>
  <c r="Z36" i="2"/>
  <c r="R36" i="2"/>
  <c r="Q36" i="2"/>
  <c r="EX35" i="2"/>
  <c r="EW35" i="2"/>
  <c r="BX35" i="2"/>
  <c r="BU35" i="2"/>
  <c r="BT35" i="2"/>
  <c r="BV35" i="2" s="1"/>
  <c r="EG35" i="2" s="1"/>
  <c r="EH35" i="2" s="1"/>
  <c r="BS35" i="2"/>
  <c r="BP35" i="2"/>
  <c r="BO35" i="2"/>
  <c r="BQ35" i="2" s="1"/>
  <c r="DZ35" i="2" s="1"/>
  <c r="EA35" i="2" s="1"/>
  <c r="BN35" i="2"/>
  <c r="BK35" i="2"/>
  <c r="BJ35" i="2"/>
  <c r="BL35" i="2" s="1"/>
  <c r="DS35" i="2" s="1"/>
  <c r="BI35" i="2"/>
  <c r="BF35" i="2"/>
  <c r="BE35" i="2"/>
  <c r="BG35" i="2" s="1"/>
  <c r="DL35" i="2" s="1"/>
  <c r="DM35" i="2" s="1"/>
  <c r="BD35" i="2"/>
  <c r="BA35" i="2"/>
  <c r="AZ35" i="2"/>
  <c r="BB35" i="2" s="1"/>
  <c r="DE35" i="2" s="1"/>
  <c r="DF35" i="2" s="1"/>
  <c r="AY35" i="2"/>
  <c r="AV35" i="2"/>
  <c r="AU35" i="2"/>
  <c r="AW35" i="2" s="1"/>
  <c r="CX35" i="2" s="1"/>
  <c r="CY35" i="2" s="1"/>
  <c r="AT35" i="2"/>
  <c r="AQ35" i="2"/>
  <c r="AP35" i="2"/>
  <c r="AR35" i="2" s="1"/>
  <c r="CQ35" i="2" s="1"/>
  <c r="CR35" i="2" s="1"/>
  <c r="AO35" i="2"/>
  <c r="AL35" i="2"/>
  <c r="AK35" i="2"/>
  <c r="AM35" i="2" s="1"/>
  <c r="CJ35" i="2" s="1"/>
  <c r="CK35" i="2" s="1"/>
  <c r="AJ35" i="2"/>
  <c r="AG35" i="2"/>
  <c r="AF35" i="2"/>
  <c r="AH35" i="2" s="1"/>
  <c r="CC35" i="2" s="1"/>
  <c r="CD35" i="2" s="1"/>
  <c r="AE35" i="2"/>
  <c r="AB35" i="2"/>
  <c r="AA35" i="2"/>
  <c r="AC35" i="2" s="1"/>
  <c r="BY35" i="2" s="1"/>
  <c r="BZ35" i="2" s="1"/>
  <c r="Z35" i="2"/>
  <c r="R35" i="2"/>
  <c r="Q35" i="2"/>
  <c r="EX34" i="2"/>
  <c r="EW34" i="2"/>
  <c r="BX34" i="2"/>
  <c r="BU34" i="2"/>
  <c r="BT34" i="2"/>
  <c r="BS34" i="2"/>
  <c r="BP34" i="2"/>
  <c r="BO34" i="2"/>
  <c r="BN34" i="2"/>
  <c r="BI34" i="2"/>
  <c r="BD34" i="2"/>
  <c r="AY34" i="2"/>
  <c r="AT34" i="2"/>
  <c r="AO34" i="2"/>
  <c r="AL34" i="2"/>
  <c r="AK34" i="2"/>
  <c r="AM34" i="2" s="1"/>
  <c r="CJ34" i="2" s="1"/>
  <c r="CK34" i="2" s="1"/>
  <c r="AJ34" i="2"/>
  <c r="AE34" i="2"/>
  <c r="Z34" i="2"/>
  <c r="R34" i="2"/>
  <c r="Q34" i="2"/>
  <c r="EX33" i="2"/>
  <c r="EW33" i="2"/>
  <c r="BX33" i="2"/>
  <c r="BU33" i="2"/>
  <c r="BT33" i="2"/>
  <c r="BS33" i="2"/>
  <c r="BP33" i="2"/>
  <c r="BO33" i="2"/>
  <c r="BN33" i="2"/>
  <c r="BI33" i="2"/>
  <c r="BD33" i="2"/>
  <c r="AY33" i="2"/>
  <c r="AT33" i="2"/>
  <c r="AO33" i="2"/>
  <c r="AJ33" i="2"/>
  <c r="AE33" i="2"/>
  <c r="Z33" i="2"/>
  <c r="K33" i="2"/>
  <c r="Q33" i="2" s="1"/>
  <c r="J33" i="2"/>
  <c r="L33" i="2" s="1"/>
  <c r="R33" i="2" s="1"/>
  <c r="EX32" i="2"/>
  <c r="EW32" i="2"/>
  <c r="BX32" i="2"/>
  <c r="BU32" i="2"/>
  <c r="BT32" i="2"/>
  <c r="BS32" i="2"/>
  <c r="BP32" i="2"/>
  <c r="BO32" i="2"/>
  <c r="BN32" i="2"/>
  <c r="BI32" i="2"/>
  <c r="BD32" i="2"/>
  <c r="AY32" i="2"/>
  <c r="AT32" i="2"/>
  <c r="AO32" i="2"/>
  <c r="AJ32" i="2"/>
  <c r="AE32" i="2"/>
  <c r="Z32" i="2"/>
  <c r="R32" i="2"/>
  <c r="L32" i="2"/>
  <c r="M32" i="2" s="1"/>
  <c r="K32" i="2"/>
  <c r="Q32" i="2" s="1"/>
  <c r="J32" i="2"/>
  <c r="EX31" i="2"/>
  <c r="EW31" i="2"/>
  <c r="BX31" i="2"/>
  <c r="BV31" i="2"/>
  <c r="EG31" i="2" s="1"/>
  <c r="EH31" i="2" s="1"/>
  <c r="BU31" i="2"/>
  <c r="BT31" i="2"/>
  <c r="BS31" i="2"/>
  <c r="BQ31" i="2"/>
  <c r="DZ31" i="2" s="1"/>
  <c r="EA31" i="2" s="1"/>
  <c r="BP31" i="2"/>
  <c r="BO31" i="2"/>
  <c r="BN31" i="2"/>
  <c r="BI31" i="2"/>
  <c r="BD31" i="2"/>
  <c r="AY31" i="2"/>
  <c r="AT31" i="2"/>
  <c r="AR31" i="2"/>
  <c r="CQ31" i="2" s="1"/>
  <c r="CR31" i="2" s="1"/>
  <c r="AQ31" i="2"/>
  <c r="AP31" i="2"/>
  <c r="AO31" i="2"/>
  <c r="AM31" i="2"/>
  <c r="CJ31" i="2" s="1"/>
  <c r="CK31" i="2" s="1"/>
  <c r="AL31" i="2"/>
  <c r="AK31" i="2"/>
  <c r="AJ31" i="2"/>
  <c r="AH31" i="2"/>
  <c r="CC31" i="2" s="1"/>
  <c r="CD31" i="2" s="1"/>
  <c r="AG31" i="2"/>
  <c r="AF31" i="2"/>
  <c r="AE31" i="2"/>
  <c r="Z31" i="2"/>
  <c r="Q31" i="2"/>
  <c r="K31" i="2"/>
  <c r="J31" i="2"/>
  <c r="L31" i="2" s="1"/>
  <c r="R31" i="2" s="1"/>
  <c r="EX30" i="2"/>
  <c r="EW30" i="2"/>
  <c r="BX30" i="2"/>
  <c r="BU30" i="2"/>
  <c r="BT30" i="2"/>
  <c r="BS30" i="2"/>
  <c r="BP30" i="2"/>
  <c r="BO30" i="2"/>
  <c r="BQ30" i="2" s="1"/>
  <c r="DZ30" i="2" s="1"/>
  <c r="EA30" i="2" s="1"/>
  <c r="BN30" i="2"/>
  <c r="BI30" i="2"/>
  <c r="BD30" i="2"/>
  <c r="AY30" i="2"/>
  <c r="AT30" i="2"/>
  <c r="AO30" i="2"/>
  <c r="AJ30" i="2"/>
  <c r="AE30" i="2"/>
  <c r="Z30" i="2"/>
  <c r="Q30" i="2"/>
  <c r="L30" i="2"/>
  <c r="R30" i="2" s="1"/>
  <c r="K30" i="2"/>
  <c r="J30" i="2"/>
  <c r="EX29" i="2"/>
  <c r="EW29" i="2"/>
  <c r="BX29" i="2"/>
  <c r="BU29" i="2"/>
  <c r="BT29" i="2"/>
  <c r="BV29" i="2" s="1"/>
  <c r="EG29" i="2" s="1"/>
  <c r="EH29" i="2" s="1"/>
  <c r="BS29" i="2"/>
  <c r="BP29" i="2"/>
  <c r="BO29" i="2"/>
  <c r="BQ29" i="2" s="1"/>
  <c r="DZ29" i="2" s="1"/>
  <c r="EA29" i="2" s="1"/>
  <c r="BN29" i="2"/>
  <c r="BI29" i="2"/>
  <c r="BJ29" i="2" s="1"/>
  <c r="BD29" i="2"/>
  <c r="AY29" i="2"/>
  <c r="AT29" i="2"/>
  <c r="AO29" i="2"/>
  <c r="AJ29" i="2"/>
  <c r="AE29" i="2"/>
  <c r="AB29" i="2"/>
  <c r="AA29" i="2"/>
  <c r="AC29" i="2" s="1"/>
  <c r="BY29" i="2" s="1"/>
  <c r="BZ29" i="2" s="1"/>
  <c r="Z29" i="2"/>
  <c r="K29" i="2"/>
  <c r="Q29" i="2" s="1"/>
  <c r="J29" i="2"/>
  <c r="L29" i="2" s="1"/>
  <c r="R29" i="2" s="1"/>
  <c r="EX28" i="2"/>
  <c r="EW28" i="2"/>
  <c r="BX28" i="2"/>
  <c r="BU28" i="2"/>
  <c r="BT28" i="2"/>
  <c r="BV28" i="2" s="1"/>
  <c r="EG28" i="2" s="1"/>
  <c r="EH28" i="2" s="1"/>
  <c r="BS28" i="2"/>
  <c r="BP28" i="2"/>
  <c r="BO28" i="2"/>
  <c r="BQ28" i="2" s="1"/>
  <c r="DZ28" i="2" s="1"/>
  <c r="EA28" i="2" s="1"/>
  <c r="BN28" i="2"/>
  <c r="BI28" i="2"/>
  <c r="BD28" i="2"/>
  <c r="AY28" i="2"/>
  <c r="AV28" i="2"/>
  <c r="AU28" i="2"/>
  <c r="AW28" i="2" s="1"/>
  <c r="CX28" i="2" s="1"/>
  <c r="CY28" i="2" s="1"/>
  <c r="AT28" i="2"/>
  <c r="AO28" i="2"/>
  <c r="AL28" i="2"/>
  <c r="AK28" i="2"/>
  <c r="AM28" i="2" s="1"/>
  <c r="CJ28" i="2" s="1"/>
  <c r="CK28" i="2" s="1"/>
  <c r="AJ28" i="2"/>
  <c r="AG28" i="2"/>
  <c r="AF28" i="2"/>
  <c r="AH28" i="2" s="1"/>
  <c r="CC28" i="2" s="1"/>
  <c r="CD28" i="2" s="1"/>
  <c r="AE28" i="2"/>
  <c r="AB28" i="2"/>
  <c r="AA28" i="2"/>
  <c r="AC28" i="2" s="1"/>
  <c r="BY28" i="2" s="1"/>
  <c r="BZ28" i="2" s="1"/>
  <c r="Z28" i="2"/>
  <c r="Q28" i="2"/>
  <c r="L28" i="2"/>
  <c r="R28" i="2" s="1"/>
  <c r="K28" i="2"/>
  <c r="J28" i="2"/>
  <c r="EX27" i="2"/>
  <c r="EW27" i="2"/>
  <c r="BX27" i="2"/>
  <c r="BU27" i="2"/>
  <c r="BT27" i="2"/>
  <c r="BV27" i="2" s="1"/>
  <c r="EG27" i="2" s="1"/>
  <c r="EH27" i="2" s="1"/>
  <c r="BS27" i="2"/>
  <c r="BP27" i="2"/>
  <c r="BO27" i="2"/>
  <c r="BQ27" i="2" s="1"/>
  <c r="DZ27" i="2" s="1"/>
  <c r="EA27" i="2" s="1"/>
  <c r="BN27" i="2"/>
  <c r="BK27" i="2"/>
  <c r="BJ27" i="2"/>
  <c r="BL27" i="2" s="1"/>
  <c r="DS27" i="2" s="1"/>
  <c r="BI27" i="2"/>
  <c r="BF27" i="2"/>
  <c r="BE27" i="2"/>
  <c r="BG27" i="2" s="1"/>
  <c r="DL27" i="2" s="1"/>
  <c r="DM27" i="2" s="1"/>
  <c r="BD27" i="2"/>
  <c r="BA27" i="2"/>
  <c r="AZ27" i="2"/>
  <c r="BB27" i="2" s="1"/>
  <c r="DE27" i="2" s="1"/>
  <c r="DF27" i="2" s="1"/>
  <c r="AY27" i="2"/>
  <c r="AV27" i="2"/>
  <c r="AU27" i="2"/>
  <c r="AW27" i="2" s="1"/>
  <c r="CX27" i="2" s="1"/>
  <c r="CY27" i="2" s="1"/>
  <c r="AT27" i="2"/>
  <c r="AQ27" i="2"/>
  <c r="AP27" i="2"/>
  <c r="AR27" i="2" s="1"/>
  <c r="CQ27" i="2" s="1"/>
  <c r="CR27" i="2" s="1"/>
  <c r="AO27" i="2"/>
  <c r="AL27" i="2"/>
  <c r="AK27" i="2"/>
  <c r="AM27" i="2" s="1"/>
  <c r="CJ27" i="2" s="1"/>
  <c r="CK27" i="2" s="1"/>
  <c r="AJ27" i="2"/>
  <c r="AE27" i="2"/>
  <c r="Z27" i="2"/>
  <c r="K27" i="2"/>
  <c r="Q27" i="2" s="1"/>
  <c r="J27" i="2"/>
  <c r="L27" i="2" s="1"/>
  <c r="R27" i="2" s="1"/>
  <c r="EX26" i="2"/>
  <c r="EW26" i="2"/>
  <c r="BX26" i="2"/>
  <c r="BV26" i="2"/>
  <c r="EG26" i="2" s="1"/>
  <c r="EH26" i="2" s="1"/>
  <c r="BU26" i="2"/>
  <c r="BT26" i="2"/>
  <c r="BS26" i="2"/>
  <c r="BQ26" i="2"/>
  <c r="DZ26" i="2" s="1"/>
  <c r="EA26" i="2" s="1"/>
  <c r="BP26" i="2"/>
  <c r="BO26" i="2"/>
  <c r="BN26" i="2"/>
  <c r="BI26" i="2"/>
  <c r="BD26" i="2"/>
  <c r="AY26" i="2"/>
  <c r="AT26" i="2"/>
  <c r="AO26" i="2"/>
  <c r="AM26" i="2"/>
  <c r="CJ26" i="2" s="1"/>
  <c r="CK26" i="2" s="1"/>
  <c r="AL26" i="2"/>
  <c r="AK26" i="2"/>
  <c r="AJ26" i="2"/>
  <c r="AE26" i="2"/>
  <c r="AB26" i="2"/>
  <c r="AA26" i="2"/>
  <c r="AC26" i="2" s="1"/>
  <c r="BY26" i="2" s="1"/>
  <c r="BZ26" i="2" s="1"/>
  <c r="Z26" i="2"/>
  <c r="Q26" i="2"/>
  <c r="L26" i="2"/>
  <c r="R26" i="2" s="1"/>
  <c r="K26" i="2"/>
  <c r="J26" i="2"/>
  <c r="EX25" i="2"/>
  <c r="EW25" i="2"/>
  <c r="BX25" i="2"/>
  <c r="BU25" i="2"/>
  <c r="BT25" i="2"/>
  <c r="BV25" i="2" s="1"/>
  <c r="EG25" i="2" s="1"/>
  <c r="EH25" i="2" s="1"/>
  <c r="BS25" i="2"/>
  <c r="BP25" i="2"/>
  <c r="BO25" i="2"/>
  <c r="BQ25" i="2" s="1"/>
  <c r="DZ25" i="2" s="1"/>
  <c r="EA25" i="2" s="1"/>
  <c r="BN25" i="2"/>
  <c r="BI25" i="2"/>
  <c r="BD25" i="2"/>
  <c r="AY25" i="2"/>
  <c r="AT25" i="2"/>
  <c r="AO25" i="2"/>
  <c r="AJ25" i="2"/>
  <c r="AE25" i="2"/>
  <c r="Z25" i="2"/>
  <c r="AA25" i="2" s="1"/>
  <c r="R25" i="2"/>
  <c r="Q25" i="2"/>
  <c r="K25" i="2"/>
  <c r="J25" i="2"/>
  <c r="L25" i="2" s="1"/>
  <c r="EX24" i="2"/>
  <c r="EW24" i="2"/>
  <c r="BX24" i="2"/>
  <c r="BU24" i="2"/>
  <c r="BT24" i="2"/>
  <c r="BS24" i="2"/>
  <c r="BP24" i="2"/>
  <c r="BO24" i="2"/>
  <c r="BQ24" i="2" s="1"/>
  <c r="DZ24" i="2" s="1"/>
  <c r="EA24" i="2" s="1"/>
  <c r="BN24" i="2"/>
  <c r="BI24" i="2"/>
  <c r="BF24" i="2"/>
  <c r="BE24" i="2"/>
  <c r="BG24" i="2" s="1"/>
  <c r="DL24" i="2" s="1"/>
  <c r="DM24" i="2" s="1"/>
  <c r="BD24" i="2"/>
  <c r="BA24" i="2"/>
  <c r="AZ24" i="2"/>
  <c r="BB24" i="2" s="1"/>
  <c r="DE24" i="2" s="1"/>
  <c r="DF24" i="2" s="1"/>
  <c r="AY24" i="2"/>
  <c r="AV24" i="2"/>
  <c r="AU24" i="2"/>
  <c r="AW24" i="2" s="1"/>
  <c r="CX24" i="2" s="1"/>
  <c r="CY24" i="2" s="1"/>
  <c r="AT24" i="2"/>
  <c r="AQ24" i="2"/>
  <c r="AP24" i="2"/>
  <c r="AR24" i="2" s="1"/>
  <c r="CQ24" i="2" s="1"/>
  <c r="CR24" i="2" s="1"/>
  <c r="AO24" i="2"/>
  <c r="AL24" i="2"/>
  <c r="AK24" i="2"/>
  <c r="AM24" i="2" s="1"/>
  <c r="CJ24" i="2" s="1"/>
  <c r="CK24" i="2" s="1"/>
  <c r="AJ24" i="2"/>
  <c r="AG24" i="2"/>
  <c r="AF24" i="2"/>
  <c r="AH24" i="2" s="1"/>
  <c r="CC24" i="2" s="1"/>
  <c r="CD24" i="2" s="1"/>
  <c r="AE24" i="2"/>
  <c r="AB24" i="2"/>
  <c r="AA24" i="2"/>
  <c r="AC24" i="2" s="1"/>
  <c r="BY24" i="2" s="1"/>
  <c r="BZ24" i="2" s="1"/>
  <c r="Z24" i="2"/>
  <c r="L24" i="2"/>
  <c r="R24" i="2" s="1"/>
  <c r="K24" i="2"/>
  <c r="Q24" i="2" s="1"/>
  <c r="J24" i="2"/>
  <c r="EX23" i="2"/>
  <c r="EW23" i="2"/>
  <c r="BX23" i="2"/>
  <c r="BU23" i="2"/>
  <c r="BT23" i="2"/>
  <c r="BV23" i="2" s="1"/>
  <c r="EG23" i="2" s="1"/>
  <c r="EH23" i="2" s="1"/>
  <c r="BS23" i="2"/>
  <c r="BP23" i="2"/>
  <c r="BO23" i="2"/>
  <c r="BQ23" i="2" s="1"/>
  <c r="DZ23" i="2" s="1"/>
  <c r="EA23" i="2" s="1"/>
  <c r="BN23" i="2"/>
  <c r="BI23" i="2"/>
  <c r="BD23" i="2"/>
  <c r="BB23" i="2"/>
  <c r="DE23" i="2" s="1"/>
  <c r="DF23" i="2" s="1"/>
  <c r="BA23" i="2"/>
  <c r="AZ23" i="2"/>
  <c r="AY23" i="2"/>
  <c r="AW23" i="2"/>
  <c r="CX23" i="2" s="1"/>
  <c r="CY23" i="2" s="1"/>
  <c r="AV23" i="2"/>
  <c r="AU23" i="2"/>
  <c r="AT23" i="2"/>
  <c r="AR23" i="2"/>
  <c r="CQ23" i="2" s="1"/>
  <c r="CR23" i="2" s="1"/>
  <c r="AQ23" i="2"/>
  <c r="AP23" i="2"/>
  <c r="AO23" i="2"/>
  <c r="AM23" i="2"/>
  <c r="CJ23" i="2" s="1"/>
  <c r="CK23" i="2" s="1"/>
  <c r="AL23" i="2"/>
  <c r="AK23" i="2"/>
  <c r="AJ23" i="2"/>
  <c r="AH23" i="2"/>
  <c r="CC23" i="2" s="1"/>
  <c r="CD23" i="2" s="1"/>
  <c r="AG23" i="2"/>
  <c r="AF23" i="2"/>
  <c r="AE23" i="2"/>
  <c r="AC23" i="2"/>
  <c r="BY23" i="2" s="1"/>
  <c r="BZ23" i="2" s="1"/>
  <c r="AB23" i="2"/>
  <c r="AA23" i="2"/>
  <c r="Z23" i="2"/>
  <c r="Q23" i="2"/>
  <c r="K23" i="2"/>
  <c r="J23" i="2"/>
  <c r="L23" i="2" s="1"/>
  <c r="R23" i="2" s="1"/>
  <c r="EX22" i="2"/>
  <c r="EW22" i="2"/>
  <c r="BX22" i="2"/>
  <c r="BU22" i="2"/>
  <c r="BT22" i="2"/>
  <c r="BS22" i="2"/>
  <c r="BP22" i="2"/>
  <c r="BO22" i="2"/>
  <c r="BN22" i="2"/>
  <c r="BI22" i="2"/>
  <c r="BD22" i="2"/>
  <c r="AY22" i="2"/>
  <c r="AT22" i="2"/>
  <c r="AO22" i="2"/>
  <c r="AJ22" i="2"/>
  <c r="AE22" i="2"/>
  <c r="Z22" i="2"/>
  <c r="L22" i="2"/>
  <c r="R22" i="2" s="1"/>
  <c r="K22" i="2"/>
  <c r="Q22" i="2" s="1"/>
  <c r="J22" i="2"/>
  <c r="EX21" i="2"/>
  <c r="EW21" i="2"/>
  <c r="BX21" i="2"/>
  <c r="BU21" i="2"/>
  <c r="BT21" i="2"/>
  <c r="BS21" i="2"/>
  <c r="BP21" i="2"/>
  <c r="BO21" i="2"/>
  <c r="BN21" i="2"/>
  <c r="BI21" i="2"/>
  <c r="BD21" i="2"/>
  <c r="AY21" i="2"/>
  <c r="AT21" i="2"/>
  <c r="AO21" i="2"/>
  <c r="AJ21" i="2"/>
  <c r="AE21" i="2"/>
  <c r="Z21" i="2"/>
  <c r="Q21" i="2"/>
  <c r="L21" i="2"/>
  <c r="R21" i="2" s="1"/>
  <c r="K21" i="2"/>
  <c r="J21" i="2"/>
  <c r="EX20" i="2"/>
  <c r="EW20" i="2"/>
  <c r="BX20" i="2"/>
  <c r="BU20" i="2"/>
  <c r="BT20" i="2"/>
  <c r="BS20" i="2"/>
  <c r="BP20" i="2"/>
  <c r="BO20" i="2"/>
  <c r="BQ20" i="2" s="1"/>
  <c r="DZ20" i="2" s="1"/>
  <c r="EA20" i="2" s="1"/>
  <c r="BN20" i="2"/>
  <c r="BK20" i="2"/>
  <c r="BJ20" i="2"/>
  <c r="BL20" i="2" s="1"/>
  <c r="DS20" i="2" s="1"/>
  <c r="BI20" i="2"/>
  <c r="BF20" i="2"/>
  <c r="BE20" i="2"/>
  <c r="BG20" i="2" s="1"/>
  <c r="DL20" i="2" s="1"/>
  <c r="DM20" i="2" s="1"/>
  <c r="BD20" i="2"/>
  <c r="BA20" i="2"/>
  <c r="AZ20" i="2"/>
  <c r="BB20" i="2" s="1"/>
  <c r="DE20" i="2" s="1"/>
  <c r="DF20" i="2" s="1"/>
  <c r="AY20" i="2"/>
  <c r="AV20" i="2"/>
  <c r="AU20" i="2"/>
  <c r="AW20" i="2" s="1"/>
  <c r="CX20" i="2" s="1"/>
  <c r="CY20" i="2" s="1"/>
  <c r="AT20" i="2"/>
  <c r="AQ20" i="2"/>
  <c r="AP20" i="2"/>
  <c r="AR20" i="2" s="1"/>
  <c r="CQ20" i="2" s="1"/>
  <c r="CR20" i="2" s="1"/>
  <c r="AO20" i="2"/>
  <c r="AL20" i="2"/>
  <c r="AK20" i="2"/>
  <c r="AM20" i="2" s="1"/>
  <c r="CJ20" i="2" s="1"/>
  <c r="CK20" i="2" s="1"/>
  <c r="AJ20" i="2"/>
  <c r="AG20" i="2"/>
  <c r="AF20" i="2"/>
  <c r="AH20" i="2" s="1"/>
  <c r="CC20" i="2" s="1"/>
  <c r="CD20" i="2" s="1"/>
  <c r="AE20" i="2"/>
  <c r="AB20" i="2"/>
  <c r="AA20" i="2"/>
  <c r="AC20" i="2" s="1"/>
  <c r="BY20" i="2" s="1"/>
  <c r="BZ20" i="2" s="1"/>
  <c r="Z20" i="2"/>
  <c r="R20" i="2"/>
  <c r="K20" i="2"/>
  <c r="Q20" i="2" s="1"/>
  <c r="J20" i="2"/>
  <c r="L20" i="2" s="1"/>
  <c r="EX19" i="2"/>
  <c r="EW19" i="2"/>
  <c r="BX19" i="2"/>
  <c r="BU19" i="2"/>
  <c r="BT19" i="2"/>
  <c r="BS19" i="2"/>
  <c r="BP19" i="2"/>
  <c r="BO19" i="2"/>
  <c r="BN19" i="2"/>
  <c r="BI19" i="2"/>
  <c r="BD19" i="2"/>
  <c r="AY19" i="2"/>
  <c r="AT19" i="2"/>
  <c r="AO19" i="2"/>
  <c r="AJ19" i="2"/>
  <c r="AE19" i="2"/>
  <c r="AC19" i="2"/>
  <c r="BY19" i="2" s="1"/>
  <c r="BZ19" i="2" s="1"/>
  <c r="AB19" i="2"/>
  <c r="AA19" i="2"/>
  <c r="Z19" i="2"/>
  <c r="Q19" i="2"/>
  <c r="L19" i="2"/>
  <c r="R19" i="2" s="1"/>
  <c r="K19" i="2"/>
  <c r="J19" i="2"/>
  <c r="EX18" i="2"/>
  <c r="EW18" i="2"/>
  <c r="BX18" i="2"/>
  <c r="BU18" i="2"/>
  <c r="BT18" i="2"/>
  <c r="BS18" i="2"/>
  <c r="BP18" i="2"/>
  <c r="BO18" i="2"/>
  <c r="BN18" i="2"/>
  <c r="BI18" i="2"/>
  <c r="BD18" i="2"/>
  <c r="AY18" i="2"/>
  <c r="AT18" i="2"/>
  <c r="AO18" i="2"/>
  <c r="AM18" i="2"/>
  <c r="CJ18" i="2" s="1"/>
  <c r="CK18" i="2" s="1"/>
  <c r="AL18" i="2"/>
  <c r="AK18" i="2"/>
  <c r="AJ18" i="2"/>
  <c r="AE18" i="2"/>
  <c r="AB18" i="2"/>
  <c r="AA18" i="2"/>
  <c r="AC18" i="2" s="1"/>
  <c r="BY18" i="2" s="1"/>
  <c r="BZ18" i="2" s="1"/>
  <c r="Z18" i="2"/>
  <c r="Q18" i="2"/>
  <c r="L18" i="2"/>
  <c r="R18" i="2" s="1"/>
  <c r="K18" i="2"/>
  <c r="J18" i="2"/>
  <c r="EX17" i="2"/>
  <c r="EW17" i="2"/>
  <c r="BX17" i="2"/>
  <c r="BU17" i="2"/>
  <c r="BT17" i="2"/>
  <c r="BV17" i="2" s="1"/>
  <c r="EG17" i="2" s="1"/>
  <c r="EH17" i="2" s="1"/>
  <c r="BS17" i="2"/>
  <c r="BP17" i="2"/>
  <c r="BO17" i="2"/>
  <c r="BQ17" i="2" s="1"/>
  <c r="DZ17" i="2" s="1"/>
  <c r="EA17" i="2" s="1"/>
  <c r="BN17" i="2"/>
  <c r="BI17" i="2"/>
  <c r="BJ17" i="2" s="1"/>
  <c r="BD17" i="2"/>
  <c r="AY17" i="2"/>
  <c r="AZ17" i="2" s="1"/>
  <c r="AT17" i="2"/>
  <c r="AO17" i="2"/>
  <c r="AP17" i="2" s="1"/>
  <c r="AL17" i="2"/>
  <c r="AK17" i="2"/>
  <c r="AM17" i="2" s="1"/>
  <c r="CJ17" i="2" s="1"/>
  <c r="CK17" i="2" s="1"/>
  <c r="AJ17" i="2"/>
  <c r="AG17" i="2"/>
  <c r="AF17" i="2"/>
  <c r="AH17" i="2" s="1"/>
  <c r="CC17" i="2" s="1"/>
  <c r="CD17" i="2" s="1"/>
  <c r="AE17" i="2"/>
  <c r="AB17" i="2"/>
  <c r="AA17" i="2"/>
  <c r="AC17" i="2" s="1"/>
  <c r="BY17" i="2" s="1"/>
  <c r="BZ17" i="2" s="1"/>
  <c r="Z17" i="2"/>
  <c r="R17" i="2"/>
  <c r="K17" i="2"/>
  <c r="Q17" i="2" s="1"/>
  <c r="J17" i="2"/>
  <c r="L17" i="2" s="1"/>
  <c r="EX16" i="2"/>
  <c r="EW16" i="2"/>
  <c r="BX16" i="2"/>
  <c r="BV16" i="2"/>
  <c r="EG16" i="2" s="1"/>
  <c r="EH16" i="2" s="1"/>
  <c r="BU16" i="2"/>
  <c r="BT16" i="2"/>
  <c r="BS16" i="2"/>
  <c r="BQ16" i="2"/>
  <c r="DZ16" i="2" s="1"/>
  <c r="EA16" i="2" s="1"/>
  <c r="BP16" i="2"/>
  <c r="BO16" i="2"/>
  <c r="BN16" i="2"/>
  <c r="BK16" i="2"/>
  <c r="BJ16" i="2"/>
  <c r="BL16" i="2" s="1"/>
  <c r="DS16" i="2" s="1"/>
  <c r="BI16" i="2"/>
  <c r="BG16" i="2"/>
  <c r="DL16" i="2" s="1"/>
  <c r="DM16" i="2" s="1"/>
  <c r="BF16" i="2"/>
  <c r="BE16" i="2"/>
  <c r="BD16" i="2"/>
  <c r="BB16" i="2"/>
  <c r="DE16" i="2" s="1"/>
  <c r="DF16" i="2" s="1"/>
  <c r="BA16" i="2"/>
  <c r="AZ16" i="2"/>
  <c r="AY16" i="2"/>
  <c r="AW16" i="2"/>
  <c r="CX16" i="2" s="1"/>
  <c r="CY16" i="2" s="1"/>
  <c r="AV16" i="2"/>
  <c r="AU16" i="2"/>
  <c r="AT16" i="2"/>
  <c r="AR16" i="2"/>
  <c r="CQ16" i="2" s="1"/>
  <c r="CR16" i="2" s="1"/>
  <c r="AQ16" i="2"/>
  <c r="AP16" i="2"/>
  <c r="AO16" i="2"/>
  <c r="AM16" i="2"/>
  <c r="CJ16" i="2" s="1"/>
  <c r="CK16" i="2" s="1"/>
  <c r="AL16" i="2"/>
  <c r="AK16" i="2"/>
  <c r="AJ16" i="2"/>
  <c r="AH16" i="2"/>
  <c r="CC16" i="2" s="1"/>
  <c r="CD16" i="2" s="1"/>
  <c r="AG16" i="2"/>
  <c r="AF16" i="2"/>
  <c r="AE16" i="2"/>
  <c r="AC16" i="2"/>
  <c r="BY16" i="2" s="1"/>
  <c r="BZ16" i="2" s="1"/>
  <c r="AB16" i="2"/>
  <c r="AA16" i="2"/>
  <c r="Z16" i="2"/>
  <c r="Q16" i="2"/>
  <c r="L16" i="2"/>
  <c r="R16" i="2" s="1"/>
  <c r="K16" i="2"/>
  <c r="J16" i="2"/>
  <c r="EX15" i="2"/>
  <c r="EW15" i="2"/>
  <c r="BX15" i="2"/>
  <c r="BU15" i="2"/>
  <c r="BT15" i="2"/>
  <c r="BV15" i="2" s="1"/>
  <c r="EG15" i="2" s="1"/>
  <c r="EH15" i="2" s="1"/>
  <c r="BS15" i="2"/>
  <c r="BP15" i="2"/>
  <c r="BO15" i="2"/>
  <c r="BQ15" i="2" s="1"/>
  <c r="DZ15" i="2" s="1"/>
  <c r="EA15" i="2" s="1"/>
  <c r="BN15" i="2"/>
  <c r="BK15" i="2"/>
  <c r="BJ15" i="2"/>
  <c r="BL15" i="2" s="1"/>
  <c r="DS15" i="2" s="1"/>
  <c r="BI15" i="2"/>
  <c r="BF15" i="2"/>
  <c r="BE15" i="2"/>
  <c r="BG15" i="2" s="1"/>
  <c r="DL15" i="2" s="1"/>
  <c r="DM15" i="2" s="1"/>
  <c r="BD15" i="2"/>
  <c r="BA15" i="2"/>
  <c r="AZ15" i="2"/>
  <c r="BB15" i="2" s="1"/>
  <c r="DE15" i="2" s="1"/>
  <c r="DF15" i="2" s="1"/>
  <c r="AY15" i="2"/>
  <c r="AV15" i="2"/>
  <c r="AU15" i="2"/>
  <c r="AW15" i="2" s="1"/>
  <c r="CX15" i="2" s="1"/>
  <c r="CY15" i="2" s="1"/>
  <c r="AT15" i="2"/>
  <c r="AQ15" i="2"/>
  <c r="AP15" i="2"/>
  <c r="AR15" i="2" s="1"/>
  <c r="CQ15" i="2" s="1"/>
  <c r="CR15" i="2" s="1"/>
  <c r="AO15" i="2"/>
  <c r="AL15" i="2"/>
  <c r="AK15" i="2"/>
  <c r="AM15" i="2" s="1"/>
  <c r="CJ15" i="2" s="1"/>
  <c r="CK15" i="2" s="1"/>
  <c r="AJ15" i="2"/>
  <c r="AG15" i="2"/>
  <c r="AF15" i="2"/>
  <c r="AH15" i="2" s="1"/>
  <c r="CC15" i="2" s="1"/>
  <c r="CD15" i="2" s="1"/>
  <c r="AE15" i="2"/>
  <c r="AB15" i="2"/>
  <c r="AA15" i="2"/>
  <c r="AC15" i="2" s="1"/>
  <c r="BY15" i="2" s="1"/>
  <c r="BZ15" i="2" s="1"/>
  <c r="Z15" i="2"/>
  <c r="R15" i="2"/>
  <c r="K15" i="2"/>
  <c r="Q15" i="2" s="1"/>
  <c r="J15" i="2"/>
  <c r="L15" i="2" s="1"/>
  <c r="EX14" i="2"/>
  <c r="EW14" i="2"/>
  <c r="BX14" i="2"/>
  <c r="BU14" i="2"/>
  <c r="BT14" i="2"/>
  <c r="BS14" i="2"/>
  <c r="BP14" i="2"/>
  <c r="BO14" i="2"/>
  <c r="BN14" i="2"/>
  <c r="BI14" i="2"/>
  <c r="BD14" i="2"/>
  <c r="AY14" i="2"/>
  <c r="AT14" i="2"/>
  <c r="AO14" i="2"/>
  <c r="AL14" i="2"/>
  <c r="AK14" i="2"/>
  <c r="AM14" i="2" s="1"/>
  <c r="CJ14" i="2" s="1"/>
  <c r="CK14" i="2" s="1"/>
  <c r="AJ14" i="2"/>
  <c r="AG14" i="2"/>
  <c r="AF14" i="2"/>
  <c r="AH14" i="2" s="1"/>
  <c r="CC14" i="2" s="1"/>
  <c r="CD14" i="2" s="1"/>
  <c r="AE14" i="2"/>
  <c r="AB14" i="2"/>
  <c r="AA14" i="2"/>
  <c r="AC14" i="2" s="1"/>
  <c r="BY14" i="2" s="1"/>
  <c r="BZ14" i="2" s="1"/>
  <c r="Z14" i="2"/>
  <c r="Q14" i="2"/>
  <c r="L14" i="2"/>
  <c r="R14" i="2" s="1"/>
  <c r="K14" i="2"/>
  <c r="J14" i="2"/>
  <c r="EX13" i="2"/>
  <c r="EW13" i="2"/>
  <c r="BX13" i="2"/>
  <c r="BU13" i="2"/>
  <c r="BT13" i="2"/>
  <c r="BV13" i="2" s="1"/>
  <c r="EG13" i="2" s="1"/>
  <c r="EH13" i="2" s="1"/>
  <c r="BS13" i="2"/>
  <c r="BP13" i="2"/>
  <c r="BO13" i="2"/>
  <c r="BQ13" i="2" s="1"/>
  <c r="DZ13" i="2" s="1"/>
  <c r="EA13" i="2" s="1"/>
  <c r="BN13" i="2"/>
  <c r="BK13" i="2"/>
  <c r="BJ13" i="2"/>
  <c r="BL13" i="2" s="1"/>
  <c r="DS13" i="2" s="1"/>
  <c r="BI13" i="2"/>
  <c r="BF13" i="2"/>
  <c r="BE13" i="2"/>
  <c r="BG13" i="2" s="1"/>
  <c r="DL13" i="2" s="1"/>
  <c r="DM13" i="2" s="1"/>
  <c r="BD13" i="2"/>
  <c r="BA13" i="2"/>
  <c r="AZ13" i="2"/>
  <c r="BB13" i="2" s="1"/>
  <c r="DE13" i="2" s="1"/>
  <c r="DF13" i="2" s="1"/>
  <c r="AY13" i="2"/>
  <c r="AV13" i="2"/>
  <c r="AU13" i="2"/>
  <c r="AW13" i="2" s="1"/>
  <c r="CX13" i="2" s="1"/>
  <c r="CY13" i="2" s="1"/>
  <c r="AT13" i="2"/>
  <c r="AO13" i="2"/>
  <c r="AP13" i="2" s="1"/>
  <c r="AJ13" i="2"/>
  <c r="AG13" i="2"/>
  <c r="AF13" i="2"/>
  <c r="AH13" i="2" s="1"/>
  <c r="CC13" i="2" s="1"/>
  <c r="CD13" i="2" s="1"/>
  <c r="AE13" i="2"/>
  <c r="AB13" i="2"/>
  <c r="AA13" i="2"/>
  <c r="AC13" i="2" s="1"/>
  <c r="BY13" i="2" s="1"/>
  <c r="BZ13" i="2" s="1"/>
  <c r="Z13" i="2"/>
  <c r="L13" i="2"/>
  <c r="K13" i="2"/>
  <c r="EX12" i="2"/>
  <c r="EW12" i="2"/>
  <c r="BX12" i="2"/>
  <c r="BV12" i="2"/>
  <c r="EG12" i="2" s="1"/>
  <c r="EH12" i="2" s="1"/>
  <c r="BU12" i="2"/>
  <c r="BT12" i="2"/>
  <c r="BS12" i="2"/>
  <c r="BQ12" i="2"/>
  <c r="DZ12" i="2" s="1"/>
  <c r="EA12" i="2" s="1"/>
  <c r="BP12" i="2"/>
  <c r="BO12" i="2"/>
  <c r="BN12" i="2"/>
  <c r="BI12" i="2"/>
  <c r="BD12" i="2"/>
  <c r="AY12" i="2"/>
  <c r="AW12" i="2"/>
  <c r="CX12" i="2" s="1"/>
  <c r="CY12" i="2" s="1"/>
  <c r="AV12" i="2"/>
  <c r="AU12" i="2"/>
  <c r="AT12" i="2"/>
  <c r="AO12" i="2"/>
  <c r="AJ12" i="2"/>
  <c r="AG12" i="2"/>
  <c r="AF12" i="2"/>
  <c r="AH12" i="2" s="1"/>
  <c r="CC12" i="2" s="1"/>
  <c r="CD12" i="2" s="1"/>
  <c r="AE12" i="2"/>
  <c r="AB12" i="2"/>
  <c r="AA12" i="2"/>
  <c r="AC12" i="2" s="1"/>
  <c r="BY12" i="2" s="1"/>
  <c r="BZ12" i="2" s="1"/>
  <c r="Z12" i="2"/>
  <c r="Q12" i="2"/>
  <c r="L12" i="2"/>
  <c r="R12" i="2" s="1"/>
  <c r="K12" i="2"/>
  <c r="J12" i="2"/>
  <c r="EX11" i="2"/>
  <c r="EW11" i="2"/>
  <c r="BX11" i="2"/>
  <c r="BU11" i="2"/>
  <c r="BT11" i="2"/>
  <c r="BV11" i="2" s="1"/>
  <c r="EG11" i="2" s="1"/>
  <c r="EH11" i="2" s="1"/>
  <c r="BS11" i="2"/>
  <c r="BP11" i="2"/>
  <c r="BO11" i="2"/>
  <c r="BQ11" i="2" s="1"/>
  <c r="DZ11" i="2" s="1"/>
  <c r="EA11" i="2" s="1"/>
  <c r="BN11" i="2"/>
  <c r="BI11" i="2"/>
  <c r="BJ11" i="2" s="1"/>
  <c r="BD11" i="2"/>
  <c r="AY11" i="2"/>
  <c r="AT11" i="2"/>
  <c r="AU11" i="2" s="1"/>
  <c r="AO11" i="2"/>
  <c r="AP11" i="2" s="1"/>
  <c r="AJ11" i="2"/>
  <c r="AE11" i="2"/>
  <c r="Z11" i="2"/>
  <c r="AA11" i="2" s="1"/>
  <c r="R11" i="2"/>
  <c r="Q11" i="2"/>
  <c r="K11" i="2"/>
  <c r="J11" i="2"/>
  <c r="L11" i="2" s="1"/>
  <c r="EX10" i="2"/>
  <c r="EW10" i="2"/>
  <c r="BX10" i="2"/>
  <c r="BU10" i="2"/>
  <c r="BT10" i="2"/>
  <c r="BV10" i="2" s="1"/>
  <c r="EG10" i="2" s="1"/>
  <c r="EH10" i="2" s="1"/>
  <c r="BS10" i="2"/>
  <c r="BP10" i="2"/>
  <c r="BO10" i="2"/>
  <c r="BQ10" i="2" s="1"/>
  <c r="DZ10" i="2" s="1"/>
  <c r="EA10" i="2" s="1"/>
  <c r="BN10" i="2"/>
  <c r="BI10" i="2"/>
  <c r="BF10" i="2"/>
  <c r="BE10" i="2"/>
  <c r="BG10" i="2" s="1"/>
  <c r="DL10" i="2" s="1"/>
  <c r="DM10" i="2" s="1"/>
  <c r="BD10" i="2"/>
  <c r="AY10" i="2"/>
  <c r="AU10" i="2"/>
  <c r="AT10" i="2"/>
  <c r="AO10" i="2"/>
  <c r="AL10" i="2"/>
  <c r="AK10" i="2"/>
  <c r="AM10" i="2" s="1"/>
  <c r="CJ10" i="2" s="1"/>
  <c r="CK10" i="2" s="1"/>
  <c r="AJ10" i="2"/>
  <c r="AG10" i="2"/>
  <c r="AF10" i="2"/>
  <c r="AH10" i="2" s="1"/>
  <c r="CC10" i="2" s="1"/>
  <c r="CD10" i="2" s="1"/>
  <c r="AE10" i="2"/>
  <c r="AB10" i="2"/>
  <c r="AA10" i="2"/>
  <c r="AC10" i="2" s="1"/>
  <c r="BY10" i="2" s="1"/>
  <c r="BZ10" i="2" s="1"/>
  <c r="Z10" i="2"/>
  <c r="Q10" i="2"/>
  <c r="N10" i="2"/>
  <c r="L10" i="2"/>
  <c r="R10" i="2" s="1"/>
  <c r="K10" i="2"/>
  <c r="J10" i="2"/>
  <c r="EX9" i="2"/>
  <c r="EW9" i="2"/>
  <c r="BX9" i="2"/>
  <c r="BU9" i="2"/>
  <c r="BT9" i="2"/>
  <c r="BS9" i="2"/>
  <c r="BP9" i="2"/>
  <c r="BO9" i="2"/>
  <c r="BQ9" i="2" s="1"/>
  <c r="DZ9" i="2" s="1"/>
  <c r="EA9" i="2" s="1"/>
  <c r="BN9" i="2"/>
  <c r="BI9" i="2"/>
  <c r="BJ9" i="2" s="1"/>
  <c r="BD9" i="2"/>
  <c r="BE9" i="2" s="1"/>
  <c r="AY9" i="2"/>
  <c r="AU9" i="2"/>
  <c r="AT9" i="2"/>
  <c r="AO9" i="2"/>
  <c r="AP9" i="2" s="1"/>
  <c r="AJ9" i="2"/>
  <c r="AK9" i="2" s="1"/>
  <c r="AE9" i="2"/>
  <c r="Z9" i="2"/>
  <c r="K9" i="2"/>
  <c r="Q9" i="2" s="1"/>
  <c r="J9" i="2"/>
  <c r="L9" i="2" s="1"/>
  <c r="R9" i="2" s="1"/>
  <c r="EX8" i="2"/>
  <c r="EW8" i="2"/>
  <c r="BX8" i="2"/>
  <c r="BU8" i="2"/>
  <c r="BT8" i="2"/>
  <c r="BS8" i="2"/>
  <c r="BP8" i="2"/>
  <c r="BQ8" i="2" s="1"/>
  <c r="DZ8" i="2" s="1"/>
  <c r="EA8" i="2" s="1"/>
  <c r="BO8" i="2"/>
  <c r="BN8" i="2"/>
  <c r="BI8" i="2"/>
  <c r="BJ8" i="2" s="1"/>
  <c r="BD8" i="2"/>
  <c r="AY8" i="2"/>
  <c r="AT8" i="2"/>
  <c r="AO8" i="2"/>
  <c r="AP8" i="2" s="1"/>
  <c r="AM8" i="2"/>
  <c r="CJ8" i="2" s="1"/>
  <c r="CK8" i="2" s="1"/>
  <c r="AL8" i="2"/>
  <c r="AK8" i="2"/>
  <c r="AJ8" i="2"/>
  <c r="AH8" i="2"/>
  <c r="CC8" i="2" s="1"/>
  <c r="CD8" i="2" s="1"/>
  <c r="AG8" i="2"/>
  <c r="AF8" i="2"/>
  <c r="AE8" i="2"/>
  <c r="AB8" i="2"/>
  <c r="AA8" i="2"/>
  <c r="AC8" i="2" s="1"/>
  <c r="BY8" i="2" s="1"/>
  <c r="BZ8" i="2" s="1"/>
  <c r="Z8" i="2"/>
  <c r="AA9" i="2" s="1"/>
  <c r="Q8" i="2"/>
  <c r="N8" i="2"/>
  <c r="K8" i="2"/>
  <c r="J8" i="2"/>
  <c r="L8" i="2" s="1"/>
  <c r="R8" i="2" s="1"/>
  <c r="EX7" i="2"/>
  <c r="EW7" i="2"/>
  <c r="BX7" i="2"/>
  <c r="BU7" i="2"/>
  <c r="BT7" i="2"/>
  <c r="BS7" i="2"/>
  <c r="BP7" i="2"/>
  <c r="BQ7" i="2" s="1"/>
  <c r="DZ7" i="2" s="1"/>
  <c r="EA7" i="2" s="1"/>
  <c r="BO7" i="2"/>
  <c r="BN7" i="2"/>
  <c r="BK7" i="2"/>
  <c r="BJ7" i="2"/>
  <c r="BL7" i="2" s="1"/>
  <c r="DS7" i="2" s="1"/>
  <c r="DT7" i="2" s="1"/>
  <c r="BI7" i="2"/>
  <c r="BG7" i="2"/>
  <c r="DL7" i="2" s="1"/>
  <c r="DM7" i="2" s="1"/>
  <c r="BF7" i="2"/>
  <c r="BE7" i="2"/>
  <c r="BD7" i="2"/>
  <c r="BB7" i="2"/>
  <c r="DE7" i="2" s="1"/>
  <c r="DF7" i="2" s="1"/>
  <c r="BA7" i="2"/>
  <c r="AZ7" i="2"/>
  <c r="AY7" i="2"/>
  <c r="AW7" i="2"/>
  <c r="CX7" i="2" s="1"/>
  <c r="CY7" i="2" s="1"/>
  <c r="AV7" i="2"/>
  <c r="AU7" i="2"/>
  <c r="AT7" i="2"/>
  <c r="AR7" i="2"/>
  <c r="CQ7" i="2" s="1"/>
  <c r="CR7" i="2" s="1"/>
  <c r="AQ7" i="2"/>
  <c r="AP7" i="2"/>
  <c r="AO7" i="2"/>
  <c r="AM7" i="2"/>
  <c r="CJ7" i="2" s="1"/>
  <c r="CK7" i="2" s="1"/>
  <c r="AL7" i="2"/>
  <c r="AK7" i="2"/>
  <c r="AJ7" i="2"/>
  <c r="AH7" i="2"/>
  <c r="CC7" i="2" s="1"/>
  <c r="CD7" i="2" s="1"/>
  <c r="AG7" i="2"/>
  <c r="AF7" i="2"/>
  <c r="AE7" i="2"/>
  <c r="AB7" i="2"/>
  <c r="AA7" i="2"/>
  <c r="AC7" i="2" s="1"/>
  <c r="BY7" i="2" s="1"/>
  <c r="BZ7" i="2" s="1"/>
  <c r="Z7" i="2"/>
  <c r="Q7" i="2"/>
  <c r="N7" i="2"/>
  <c r="L7" i="2"/>
  <c r="R7" i="2" s="1"/>
  <c r="K7" i="2"/>
  <c r="J7" i="2"/>
  <c r="EX6" i="2"/>
  <c r="EW6" i="2"/>
  <c r="BX6" i="2"/>
  <c r="BU6" i="2"/>
  <c r="BT6" i="2"/>
  <c r="BS6" i="2"/>
  <c r="BP6" i="2"/>
  <c r="BO6" i="2"/>
  <c r="BN6" i="2"/>
  <c r="BJ6" i="2"/>
  <c r="BI6" i="2"/>
  <c r="BD6" i="2"/>
  <c r="BE6" i="2" s="1"/>
  <c r="AY6" i="2"/>
  <c r="AZ6" i="2" s="1"/>
  <c r="AT6" i="2"/>
  <c r="AP6" i="2"/>
  <c r="AO6" i="2"/>
  <c r="AJ6" i="2"/>
  <c r="AK6" i="2" s="1"/>
  <c r="AE6" i="2"/>
  <c r="AF6" i="2" s="1"/>
  <c r="Z6" i="2"/>
  <c r="L6" i="2"/>
  <c r="K6" i="2"/>
  <c r="Q6" i="2" s="1"/>
  <c r="J6" i="2"/>
  <c r="EX5" i="2"/>
  <c r="EW5" i="2"/>
  <c r="BX5" i="2"/>
  <c r="BU5" i="2"/>
  <c r="BT5" i="2"/>
  <c r="BV5" i="2" s="1"/>
  <c r="EG5" i="2" s="1"/>
  <c r="BS5" i="2"/>
  <c r="BP5" i="2"/>
  <c r="BO5" i="2"/>
  <c r="BQ5" i="2" s="1"/>
  <c r="DZ5" i="2" s="1"/>
  <c r="BN5" i="2"/>
  <c r="BI5" i="2"/>
  <c r="BJ24" i="2" s="1"/>
  <c r="BE5" i="2"/>
  <c r="BD5" i="2"/>
  <c r="AY5" i="2"/>
  <c r="AZ32" i="2" s="1"/>
  <c r="AT5" i="2"/>
  <c r="AO5" i="2"/>
  <c r="AK5" i="2"/>
  <c r="AJ5" i="2"/>
  <c r="AE5" i="2"/>
  <c r="AF9" i="2" s="1"/>
  <c r="Z5" i="2"/>
  <c r="AA6" i="2" s="1"/>
  <c r="K5" i="2"/>
  <c r="Q5" i="2" s="1"/>
  <c r="J5" i="2"/>
  <c r="L5" i="2" s="1"/>
  <c r="R5" i="2" s="1"/>
  <c r="S4" i="2"/>
  <c r="R4" i="8" l="1"/>
  <c r="DZ45" i="8"/>
  <c r="EG45" i="8"/>
  <c r="EH5" i="8"/>
  <c r="BV9" i="3"/>
  <c r="EG9" i="3" s="1"/>
  <c r="EH9" i="3" s="1"/>
  <c r="BV17" i="4"/>
  <c r="EG17" i="4" s="1"/>
  <c r="EH17" i="4" s="1"/>
  <c r="BQ22" i="4"/>
  <c r="DZ22" i="4" s="1"/>
  <c r="EA22" i="4" s="1"/>
  <c r="BQ23" i="4"/>
  <c r="DZ23" i="4" s="1"/>
  <c r="EA23" i="4" s="1"/>
  <c r="BV25" i="4"/>
  <c r="EG25" i="4" s="1"/>
  <c r="EH25" i="4" s="1"/>
  <c r="BQ27" i="4"/>
  <c r="DZ27" i="4" s="1"/>
  <c r="EA27" i="4" s="1"/>
  <c r="BV23" i="4"/>
  <c r="EG23" i="4" s="1"/>
  <c r="EH23" i="4" s="1"/>
  <c r="BV30" i="4"/>
  <c r="EG30" i="4" s="1"/>
  <c r="EH30" i="4" s="1"/>
  <c r="BQ32" i="2"/>
  <c r="DZ32" i="2" s="1"/>
  <c r="EA32" i="2" s="1"/>
  <c r="BV7" i="3"/>
  <c r="EG7" i="3" s="1"/>
  <c r="EH7" i="3" s="1"/>
  <c r="BQ8" i="3"/>
  <c r="DZ8" i="3" s="1"/>
  <c r="EA8" i="3" s="1"/>
  <c r="BQ9" i="3"/>
  <c r="DZ9" i="3" s="1"/>
  <c r="EA9" i="3" s="1"/>
  <c r="BQ17" i="4"/>
  <c r="DZ17" i="4" s="1"/>
  <c r="EA17" i="4" s="1"/>
  <c r="BQ25" i="4"/>
  <c r="DZ25" i="4" s="1"/>
  <c r="EA25" i="4" s="1"/>
  <c r="AA22" i="4"/>
  <c r="BQ19" i="4"/>
  <c r="DZ19" i="4" s="1"/>
  <c r="EA19" i="4" s="1"/>
  <c r="BV21" i="4"/>
  <c r="EG21" i="4" s="1"/>
  <c r="EH21" i="4" s="1"/>
  <c r="BJ14" i="4"/>
  <c r="BV11" i="4"/>
  <c r="EG11" i="4" s="1"/>
  <c r="EH11" i="4" s="1"/>
  <c r="BV15" i="4"/>
  <c r="EG15" i="4" s="1"/>
  <c r="EH15" i="4" s="1"/>
  <c r="BQ21" i="4"/>
  <c r="DZ21" i="4" s="1"/>
  <c r="EA21" i="4" s="1"/>
  <c r="BQ11" i="4"/>
  <c r="DZ11" i="4" s="1"/>
  <c r="EA11" i="4" s="1"/>
  <c r="BV13" i="4"/>
  <c r="EG13" i="4" s="1"/>
  <c r="EH13" i="4" s="1"/>
  <c r="BQ15" i="4"/>
  <c r="DZ15" i="4" s="1"/>
  <c r="EA15" i="4" s="1"/>
  <c r="AP17" i="4"/>
  <c r="BJ17" i="4"/>
  <c r="BV18" i="4"/>
  <c r="EG18" i="4" s="1"/>
  <c r="EH18" i="4" s="1"/>
  <c r="BQ20" i="4"/>
  <c r="DZ20" i="4" s="1"/>
  <c r="EA20" i="4" s="1"/>
  <c r="BV26" i="4"/>
  <c r="EG26" i="4" s="1"/>
  <c r="EH26" i="4" s="1"/>
  <c r="BV27" i="4"/>
  <c r="EG27" i="4" s="1"/>
  <c r="EH27" i="4" s="1"/>
  <c r="BJ5" i="4"/>
  <c r="BJ10" i="4"/>
  <c r="AP14" i="4"/>
  <c r="AP10" i="4"/>
  <c r="BV29" i="4"/>
  <c r="EG29" i="4" s="1"/>
  <c r="EH29" i="4" s="1"/>
  <c r="BV31" i="4"/>
  <c r="EG31" i="4" s="1"/>
  <c r="EH31" i="4" s="1"/>
  <c r="BQ9" i="4"/>
  <c r="DZ9" i="4" s="1"/>
  <c r="EA9" i="4" s="1"/>
  <c r="AP18" i="4"/>
  <c r="BQ29" i="4"/>
  <c r="DZ29" i="4" s="1"/>
  <c r="EA29" i="4" s="1"/>
  <c r="BQ31" i="4"/>
  <c r="DZ31" i="4" s="1"/>
  <c r="EA31" i="4" s="1"/>
  <c r="BQ5" i="4"/>
  <c r="DZ5" i="4" s="1"/>
  <c r="EA5" i="4" s="1"/>
  <c r="BQ13" i="4"/>
  <c r="DZ13" i="4" s="1"/>
  <c r="EA13" i="4" s="1"/>
  <c r="BQ18" i="4"/>
  <c r="DZ18" i="4" s="1"/>
  <c r="EA18" i="4" s="1"/>
  <c r="BV20" i="4"/>
  <c r="EG20" i="4" s="1"/>
  <c r="EH20" i="4" s="1"/>
  <c r="BV22" i="4"/>
  <c r="EG22" i="4" s="1"/>
  <c r="EH22" i="4" s="1"/>
  <c r="BQ28" i="4"/>
  <c r="DZ28" i="4" s="1"/>
  <c r="EA28" i="4" s="1"/>
  <c r="BV6" i="4"/>
  <c r="EG6" i="4" s="1"/>
  <c r="EH6" i="4" s="1"/>
  <c r="R7" i="4"/>
  <c r="Q10" i="4"/>
  <c r="Q4" i="4" s="1"/>
  <c r="N10" i="4"/>
  <c r="R10" i="4" s="1"/>
  <c r="AZ11" i="4"/>
  <c r="DT15" i="4"/>
  <c r="EN15" i="4" s="1"/>
  <c r="DT16" i="4"/>
  <c r="AK22" i="4"/>
  <c r="AK12" i="4"/>
  <c r="BE22" i="4"/>
  <c r="BE12" i="4"/>
  <c r="EH5" i="4"/>
  <c r="AU22" i="4"/>
  <c r="AU18" i="4"/>
  <c r="AF11" i="4"/>
  <c r="AZ12" i="4"/>
  <c r="BE14" i="4"/>
  <c r="AA5" i="4"/>
  <c r="AK5" i="4"/>
  <c r="AU5" i="4"/>
  <c r="BE5" i="4"/>
  <c r="AK9" i="4"/>
  <c r="AZ9" i="4"/>
  <c r="AZ25" i="4"/>
  <c r="BE18" i="4"/>
  <c r="EN20" i="4"/>
  <c r="BQ12" i="3"/>
  <c r="DZ12" i="3" s="1"/>
  <c r="EA12" i="3" s="1"/>
  <c r="AA33" i="4"/>
  <c r="AA32" i="4"/>
  <c r="AA25" i="4"/>
  <c r="AF30" i="4"/>
  <c r="AF33" i="4"/>
  <c r="AF26" i="4"/>
  <c r="AF25" i="4"/>
  <c r="AK33" i="4"/>
  <c r="AK25" i="4"/>
  <c r="AP32" i="4"/>
  <c r="AP25" i="4"/>
  <c r="AU33" i="4"/>
  <c r="AU25" i="4"/>
  <c r="AU32" i="4"/>
  <c r="AZ33" i="4"/>
  <c r="BE33" i="4"/>
  <c r="BE23" i="4"/>
  <c r="BE25" i="4"/>
  <c r="BJ32" i="4"/>
  <c r="BJ33" i="4"/>
  <c r="BJ25" i="4"/>
  <c r="BJ23" i="4"/>
  <c r="BJ24" i="4"/>
  <c r="AA6" i="4"/>
  <c r="AF6" i="4"/>
  <c r="AK6" i="4"/>
  <c r="AP6" i="4"/>
  <c r="AU6" i="4"/>
  <c r="AZ6" i="4"/>
  <c r="BE6" i="4"/>
  <c r="BJ6" i="4"/>
  <c r="AP9" i="4"/>
  <c r="BJ9" i="4"/>
  <c r="AU10" i="4"/>
  <c r="BQ10" i="4"/>
  <c r="DZ10" i="4" s="1"/>
  <c r="EA10" i="4" s="1"/>
  <c r="AK11" i="4"/>
  <c r="BE11" i="4"/>
  <c r="AP12" i="4"/>
  <c r="BJ12" i="4"/>
  <c r="AP13" i="4"/>
  <c r="AU14" i="4"/>
  <c r="BQ14" i="4"/>
  <c r="DZ14" i="4" s="1"/>
  <c r="EA14" i="4" s="1"/>
  <c r="AU17" i="4"/>
  <c r="AF18" i="4"/>
  <c r="AZ18" i="4"/>
  <c r="BJ18" i="4"/>
  <c r="AU19" i="4"/>
  <c r="BJ19" i="4"/>
  <c r="AF21" i="4"/>
  <c r="AP21" i="4"/>
  <c r="AZ21" i="4"/>
  <c r="BJ21" i="4"/>
  <c r="AP26" i="4"/>
  <c r="BE31" i="4"/>
  <c r="DT13" i="4"/>
  <c r="AP19" i="4"/>
  <c r="BQ7" i="4"/>
  <c r="DZ7" i="4" s="1"/>
  <c r="EA7" i="4" s="1"/>
  <c r="EN7" i="4" s="1"/>
  <c r="AP8" i="4"/>
  <c r="AU8" i="4"/>
  <c r="AZ8" i="4"/>
  <c r="BE8" i="4"/>
  <c r="BJ8" i="4"/>
  <c r="AA11" i="4"/>
  <c r="AU11" i="4"/>
  <c r="BV12" i="4"/>
  <c r="EG12" i="4" s="1"/>
  <c r="EH12" i="4" s="1"/>
  <c r="BV16" i="4"/>
  <c r="EG16" i="4" s="1"/>
  <c r="EH16" i="4" s="1"/>
  <c r="BE17" i="4"/>
  <c r="AK19" i="4"/>
  <c r="BE19" i="4"/>
  <c r="AA21" i="4"/>
  <c r="AK21" i="4"/>
  <c r="AU21" i="4"/>
  <c r="BE21" i="4"/>
  <c r="BJ26" i="4"/>
  <c r="AK30" i="4"/>
  <c r="AZ30" i="4"/>
  <c r="AK13" i="4"/>
  <c r="AA9" i="4"/>
  <c r="AU9" i="4"/>
  <c r="AZ10" i="4"/>
  <c r="BV10" i="4"/>
  <c r="EG10" i="4" s="1"/>
  <c r="EH10" i="4" s="1"/>
  <c r="AP11" i="4"/>
  <c r="BJ11" i="4"/>
  <c r="BQ12" i="4"/>
  <c r="DZ12" i="4" s="1"/>
  <c r="EA12" i="4" s="1"/>
  <c r="AZ14" i="4"/>
  <c r="BV14" i="4"/>
  <c r="EG14" i="4" s="1"/>
  <c r="EH14" i="4" s="1"/>
  <c r="BQ16" i="4"/>
  <c r="DZ16" i="4" s="1"/>
  <c r="EA16" i="4" s="1"/>
  <c r="AZ17" i="4"/>
  <c r="AF19" i="4"/>
  <c r="AZ19" i="4"/>
  <c r="AF22" i="4"/>
  <c r="AP22" i="4"/>
  <c r="AZ22" i="4"/>
  <c r="BJ22" i="4"/>
  <c r="AZ26" i="4"/>
  <c r="BE28" i="4"/>
  <c r="AF29" i="4"/>
  <c r="AK32" i="4"/>
  <c r="AP33" i="4"/>
  <c r="DT27" i="4"/>
  <c r="AU26" i="4"/>
  <c r="BE26" i="4"/>
  <c r="AP28" i="4"/>
  <c r="BJ28" i="4"/>
  <c r="AA30" i="4"/>
  <c r="AP30" i="4"/>
  <c r="M32" i="4"/>
  <c r="R32" i="4"/>
  <c r="BE32" i="4"/>
  <c r="AZ28" i="4"/>
  <c r="AZ29" i="4"/>
  <c r="AU30" i="4"/>
  <c r="BJ30" i="4"/>
  <c r="AU31" i="4"/>
  <c r="AA27" i="4"/>
  <c r="AK29" i="4"/>
  <c r="BE29" i="4"/>
  <c r="BQ30" i="4"/>
  <c r="DZ30" i="4" s="1"/>
  <c r="EA30" i="4" s="1"/>
  <c r="AU34" i="4"/>
  <c r="EN38" i="4"/>
  <c r="BQ26" i="4"/>
  <c r="DZ26" i="4" s="1"/>
  <c r="EA26" i="4" s="1"/>
  <c r="BV28" i="4"/>
  <c r="EG28" i="4" s="1"/>
  <c r="EH28" i="4" s="1"/>
  <c r="AU29" i="4"/>
  <c r="AF32" i="4"/>
  <c r="EN37" i="4"/>
  <c r="AF27" i="4"/>
  <c r="AP29" i="4"/>
  <c r="BJ29" i="4"/>
  <c r="BE30" i="4"/>
  <c r="AZ31" i="4"/>
  <c r="AZ32" i="4"/>
  <c r="AP34" i="4"/>
  <c r="BJ34" i="4"/>
  <c r="DM39" i="4"/>
  <c r="EN39" i="4" s="1"/>
  <c r="DT40" i="4"/>
  <c r="EN40" i="4" s="1"/>
  <c r="AF34" i="4"/>
  <c r="DT35" i="4"/>
  <c r="EN35" i="4" s="1"/>
  <c r="DT42" i="4"/>
  <c r="EN42" i="4" s="1"/>
  <c r="DT43" i="4"/>
  <c r="EN43" i="4" s="1"/>
  <c r="EN44" i="4"/>
  <c r="AA31" i="4"/>
  <c r="BJ31" i="4"/>
  <c r="AA34" i="4"/>
  <c r="AZ34" i="4"/>
  <c r="DT36" i="4"/>
  <c r="EN36" i="4" s="1"/>
  <c r="DT41" i="4"/>
  <c r="EN41" i="4" s="1"/>
  <c r="BE34" i="4"/>
  <c r="AA5" i="3"/>
  <c r="AU8" i="3"/>
  <c r="BQ5" i="3"/>
  <c r="DZ5" i="3" s="1"/>
  <c r="BQ6" i="3"/>
  <c r="DZ6" i="3" s="1"/>
  <c r="EA6" i="3" s="1"/>
  <c r="BE8" i="3"/>
  <c r="AP9" i="3"/>
  <c r="BJ9" i="3"/>
  <c r="AP10" i="3"/>
  <c r="BQ10" i="3"/>
  <c r="DZ10" i="3" s="1"/>
  <c r="EA10" i="3" s="1"/>
  <c r="AA11" i="3"/>
  <c r="AU11" i="3"/>
  <c r="BJ12" i="3"/>
  <c r="BV13" i="3"/>
  <c r="EG13" i="3" s="1"/>
  <c r="EH13" i="3" s="1"/>
  <c r="AU5" i="3"/>
  <c r="BJ10" i="3"/>
  <c r="BQ11" i="3"/>
  <c r="DZ11" i="3" s="1"/>
  <c r="EA11" i="3" s="1"/>
  <c r="AP12" i="3"/>
  <c r="BV6" i="3"/>
  <c r="EG6" i="3" s="1"/>
  <c r="EH6" i="3" s="1"/>
  <c r="AP8" i="3"/>
  <c r="BJ8" i="3"/>
  <c r="AP11" i="3"/>
  <c r="BJ11" i="3"/>
  <c r="BV15" i="3"/>
  <c r="EG15" i="3" s="1"/>
  <c r="EH15" i="3" s="1"/>
  <c r="AK5" i="3"/>
  <c r="AF9" i="3"/>
  <c r="AZ9" i="3"/>
  <c r="AZ10" i="3"/>
  <c r="AK11" i="3"/>
  <c r="BE11" i="3"/>
  <c r="AZ12" i="3"/>
  <c r="BQ15" i="3"/>
  <c r="DZ15" i="3" s="1"/>
  <c r="EA15" i="3" s="1"/>
  <c r="BV21" i="3"/>
  <c r="EG21" i="3" s="1"/>
  <c r="EH21" i="3" s="1"/>
  <c r="BV24" i="3"/>
  <c r="EG24" i="3" s="1"/>
  <c r="EH24" i="3" s="1"/>
  <c r="BE5" i="3"/>
  <c r="BQ7" i="3"/>
  <c r="DZ7" i="3" s="1"/>
  <c r="EA7" i="3" s="1"/>
  <c r="AK9" i="3"/>
  <c r="BE9" i="3"/>
  <c r="BV10" i="3"/>
  <c r="EG10" i="3" s="1"/>
  <c r="EH10" i="3" s="1"/>
  <c r="BE12" i="3"/>
  <c r="BQ13" i="3"/>
  <c r="DZ13" i="3" s="1"/>
  <c r="EA13" i="3" s="1"/>
  <c r="BV19" i="3"/>
  <c r="EG19" i="3" s="1"/>
  <c r="EH19" i="3" s="1"/>
  <c r="BQ21" i="3"/>
  <c r="DZ21" i="3" s="1"/>
  <c r="EA21" i="3" s="1"/>
  <c r="BQ24" i="3"/>
  <c r="DZ24" i="3" s="1"/>
  <c r="EA24" i="3" s="1"/>
  <c r="BV5" i="3"/>
  <c r="EG5" i="3" s="1"/>
  <c r="EH5" i="3" s="1"/>
  <c r="AF5" i="3"/>
  <c r="AZ5" i="3"/>
  <c r="AZ8" i="3"/>
  <c r="BV8" i="3"/>
  <c r="EG8" i="3" s="1"/>
  <c r="EH8" i="3" s="1"/>
  <c r="AA9" i="3"/>
  <c r="AU9" i="3"/>
  <c r="AU10" i="3"/>
  <c r="AF11" i="3"/>
  <c r="AZ11" i="3"/>
  <c r="BV11" i="3"/>
  <c r="EG11" i="3" s="1"/>
  <c r="EH11" i="3" s="1"/>
  <c r="AK12" i="3"/>
  <c r="BQ14" i="3"/>
  <c r="DZ14" i="3" s="1"/>
  <c r="EA14" i="3" s="1"/>
  <c r="BV16" i="3"/>
  <c r="EG16" i="3" s="1"/>
  <c r="EH16" i="3" s="1"/>
  <c r="BV17" i="3"/>
  <c r="EG17" i="3" s="1"/>
  <c r="EH17" i="3" s="1"/>
  <c r="BQ19" i="3"/>
  <c r="DZ19" i="3" s="1"/>
  <c r="EA19" i="3" s="1"/>
  <c r="BQ28" i="3"/>
  <c r="DZ28" i="3" s="1"/>
  <c r="EA28" i="3" s="1"/>
  <c r="BV29" i="3"/>
  <c r="EG29" i="3" s="1"/>
  <c r="EH29" i="3" s="1"/>
  <c r="BV31" i="3"/>
  <c r="EG31" i="3" s="1"/>
  <c r="EH31" i="3" s="1"/>
  <c r="EA5" i="3"/>
  <c r="DT16" i="3"/>
  <c r="DT7" i="3"/>
  <c r="R6" i="3"/>
  <c r="AZ17" i="3"/>
  <c r="AP18" i="3"/>
  <c r="BJ18" i="3"/>
  <c r="AZ21" i="3"/>
  <c r="AF26" i="3"/>
  <c r="AU31" i="3"/>
  <c r="AP13" i="3"/>
  <c r="DT13" i="3"/>
  <c r="AP14" i="3"/>
  <c r="AZ14" i="3"/>
  <c r="BJ14" i="3"/>
  <c r="AP19" i="3"/>
  <c r="BJ19" i="3"/>
  <c r="AK21" i="3"/>
  <c r="BE21" i="3"/>
  <c r="AF22" i="3"/>
  <c r="AP22" i="3"/>
  <c r="AZ22" i="3"/>
  <c r="AA32" i="3"/>
  <c r="AF25" i="3"/>
  <c r="AA27" i="3"/>
  <c r="AA33" i="3"/>
  <c r="AA31" i="3"/>
  <c r="AA30" i="3"/>
  <c r="AA25" i="3"/>
  <c r="AF32" i="3"/>
  <c r="AF29" i="3"/>
  <c r="AF33" i="3"/>
  <c r="AF30" i="3"/>
  <c r="AK33" i="3"/>
  <c r="AK30" i="3"/>
  <c r="AK25" i="3"/>
  <c r="AK29" i="3"/>
  <c r="AP33" i="3"/>
  <c r="AP29" i="3"/>
  <c r="AP28" i="3"/>
  <c r="AP26" i="3"/>
  <c r="AP32" i="3"/>
  <c r="AP30" i="3"/>
  <c r="AU30" i="3"/>
  <c r="AU33" i="3"/>
  <c r="AU29" i="3"/>
  <c r="AU26" i="3"/>
  <c r="AU25" i="3"/>
  <c r="AZ31" i="3"/>
  <c r="AZ30" i="3"/>
  <c r="AZ28" i="3"/>
  <c r="AZ26" i="3"/>
  <c r="AZ29" i="3"/>
  <c r="AZ32" i="3"/>
  <c r="AZ25" i="3"/>
  <c r="BE33" i="3"/>
  <c r="BE30" i="3"/>
  <c r="BE31" i="3"/>
  <c r="BE28" i="3"/>
  <c r="BE26" i="3"/>
  <c r="BE25" i="3"/>
  <c r="BE23" i="3"/>
  <c r="BJ33" i="3"/>
  <c r="BJ32" i="3"/>
  <c r="BJ30" i="3"/>
  <c r="BJ31" i="3"/>
  <c r="BJ29" i="3"/>
  <c r="BJ28" i="3"/>
  <c r="BJ26" i="3"/>
  <c r="BJ22" i="3"/>
  <c r="BJ23" i="3"/>
  <c r="BJ25" i="3"/>
  <c r="AA6" i="3"/>
  <c r="AF6" i="3"/>
  <c r="AK6" i="3"/>
  <c r="AP6" i="3"/>
  <c r="AU6" i="3"/>
  <c r="AZ6" i="3"/>
  <c r="BE6" i="3"/>
  <c r="BJ6" i="3"/>
  <c r="N7" i="3"/>
  <c r="R7" i="3" s="1"/>
  <c r="N10" i="3"/>
  <c r="R10" i="3" s="1"/>
  <c r="AK13" i="3"/>
  <c r="AU17" i="3"/>
  <c r="BE17" i="3"/>
  <c r="AU18" i="3"/>
  <c r="BE18" i="3"/>
  <c r="AU19" i="3"/>
  <c r="AP21" i="3"/>
  <c r="BJ21" i="3"/>
  <c r="AP25" i="3"/>
  <c r="AP17" i="3"/>
  <c r="BJ17" i="3"/>
  <c r="AZ18" i="3"/>
  <c r="AK19" i="3"/>
  <c r="BE19" i="3"/>
  <c r="DT20" i="3"/>
  <c r="AF21" i="3"/>
  <c r="BV33" i="2"/>
  <c r="EG33" i="2" s="1"/>
  <c r="EH33" i="2" s="1"/>
  <c r="BV12" i="3"/>
  <c r="EG12" i="3" s="1"/>
  <c r="EH12" i="3" s="1"/>
  <c r="AU14" i="3"/>
  <c r="BE14" i="3"/>
  <c r="BV14" i="3"/>
  <c r="EG14" i="3" s="1"/>
  <c r="EH14" i="3" s="1"/>
  <c r="DT15" i="3"/>
  <c r="BQ16" i="3"/>
  <c r="DZ16" i="3" s="1"/>
  <c r="EA16" i="3" s="1"/>
  <c r="AF18" i="3"/>
  <c r="BQ18" i="3"/>
  <c r="DZ18" i="3" s="1"/>
  <c r="EA18" i="3" s="1"/>
  <c r="AF19" i="3"/>
  <c r="AZ19" i="3"/>
  <c r="BQ20" i="3"/>
  <c r="DZ20" i="3" s="1"/>
  <c r="EA20" i="3" s="1"/>
  <c r="AA21" i="3"/>
  <c r="AU21" i="3"/>
  <c r="AA22" i="3"/>
  <c r="AK22" i="3"/>
  <c r="AU22" i="3"/>
  <c r="BE22" i="3"/>
  <c r="BV22" i="3"/>
  <c r="EG22" i="3" s="1"/>
  <c r="EH22" i="3" s="1"/>
  <c r="AF27" i="3"/>
  <c r="DT27" i="3"/>
  <c r="BE29" i="3"/>
  <c r="BQ23" i="3"/>
  <c r="DZ23" i="3" s="1"/>
  <c r="EA23" i="3" s="1"/>
  <c r="BJ24" i="3"/>
  <c r="BE32" i="3"/>
  <c r="AU32" i="3"/>
  <c r="AK32" i="3"/>
  <c r="DT36" i="3"/>
  <c r="EN36" i="3" s="1"/>
  <c r="DT44" i="3"/>
  <c r="EN44" i="3" s="1"/>
  <c r="AA34" i="3"/>
  <c r="AP34" i="3"/>
  <c r="AZ34" i="3"/>
  <c r="BJ34" i="3"/>
  <c r="DT37" i="3"/>
  <c r="EN37" i="3" s="1"/>
  <c r="EN43" i="3"/>
  <c r="R32" i="3"/>
  <c r="AU34" i="3"/>
  <c r="DT35" i="3"/>
  <c r="EN35" i="3" s="1"/>
  <c r="EN42" i="3"/>
  <c r="AF34" i="3"/>
  <c r="BE34" i="3"/>
  <c r="DT39" i="3"/>
  <c r="EN39" i="3" s="1"/>
  <c r="DT40" i="3"/>
  <c r="EN40" i="3" s="1"/>
  <c r="DT38" i="3"/>
  <c r="EN38" i="3" s="1"/>
  <c r="DT41" i="3"/>
  <c r="EN41" i="3" s="1"/>
  <c r="BV32" i="2"/>
  <c r="EG32" i="2" s="1"/>
  <c r="EH32" i="2" s="1"/>
  <c r="BQ18" i="2"/>
  <c r="DZ18" i="2" s="1"/>
  <c r="EA18" i="2" s="1"/>
  <c r="BV19" i="2"/>
  <c r="EG19" i="2" s="1"/>
  <c r="EH19" i="2" s="1"/>
  <c r="AP33" i="2"/>
  <c r="BV14" i="2"/>
  <c r="EG14" i="2" s="1"/>
  <c r="EH14" i="2" s="1"/>
  <c r="BQ19" i="2"/>
  <c r="DZ19" i="2" s="1"/>
  <c r="EA19" i="2" s="1"/>
  <c r="BV21" i="2"/>
  <c r="EG21" i="2" s="1"/>
  <c r="EH21" i="2" s="1"/>
  <c r="BV7" i="2"/>
  <c r="EG7" i="2" s="1"/>
  <c r="EH7" i="2" s="1"/>
  <c r="EN7" i="2" s="1"/>
  <c r="BV8" i="2"/>
  <c r="EG8" i="2" s="1"/>
  <c r="EH8" i="2" s="1"/>
  <c r="BQ14" i="2"/>
  <c r="DZ14" i="2" s="1"/>
  <c r="EA14" i="2" s="1"/>
  <c r="BQ21" i="2"/>
  <c r="DZ21" i="2" s="1"/>
  <c r="EA21" i="2" s="1"/>
  <c r="DT13" i="2"/>
  <c r="DT15" i="2"/>
  <c r="R6" i="2"/>
  <c r="EH5" i="2"/>
  <c r="AP10" i="2"/>
  <c r="AZ21" i="2"/>
  <c r="AK22" i="2"/>
  <c r="AA30" i="2"/>
  <c r="AA31" i="2"/>
  <c r="AU26" i="2"/>
  <c r="AU34" i="2"/>
  <c r="AU32" i="2"/>
  <c r="AU29" i="2"/>
  <c r="AU22" i="2"/>
  <c r="AU18" i="2"/>
  <c r="AU14" i="2"/>
  <c r="AK32" i="2"/>
  <c r="AK25" i="2"/>
  <c r="AK12" i="2"/>
  <c r="AP5" i="2"/>
  <c r="BE30" i="2"/>
  <c r="BE28" i="2"/>
  <c r="BE26" i="2"/>
  <c r="BE32" i="2"/>
  <c r="BE25" i="2"/>
  <c r="BE18" i="2"/>
  <c r="BE14" i="2"/>
  <c r="BE12" i="2"/>
  <c r="BJ5" i="2"/>
  <c r="AU6" i="2"/>
  <c r="BQ6" i="2"/>
  <c r="DZ6" i="2" s="1"/>
  <c r="EA6" i="2" s="1"/>
  <c r="AU8" i="2"/>
  <c r="AZ9" i="2"/>
  <c r="BV9" i="2"/>
  <c r="EG9" i="2" s="1"/>
  <c r="EH9" i="2" s="1"/>
  <c r="AK11" i="2"/>
  <c r="BE11" i="2"/>
  <c r="AK13" i="2"/>
  <c r="DT16" i="2"/>
  <c r="EN16" i="2" s="1"/>
  <c r="AU17" i="2"/>
  <c r="BE17" i="2"/>
  <c r="AK19" i="2"/>
  <c r="BE19" i="2"/>
  <c r="AP29" i="2"/>
  <c r="AK30" i="2"/>
  <c r="BE33" i="2"/>
  <c r="AF34" i="2"/>
  <c r="AF26" i="2"/>
  <c r="AF29" i="2"/>
  <c r="AF22" i="2"/>
  <c r="AF32" i="2"/>
  <c r="AF30" i="2"/>
  <c r="AF25" i="2"/>
  <c r="AF18" i="2"/>
  <c r="AZ34" i="2"/>
  <c r="AZ28" i="2"/>
  <c r="AZ26" i="2"/>
  <c r="AZ30" i="2"/>
  <c r="AZ29" i="2"/>
  <c r="AZ22" i="2"/>
  <c r="AZ25" i="2"/>
  <c r="AZ18" i="2"/>
  <c r="AZ14" i="2"/>
  <c r="AZ12" i="2"/>
  <c r="EA5" i="2"/>
  <c r="AZ10" i="2"/>
  <c r="BJ10" i="2"/>
  <c r="AF11" i="2"/>
  <c r="AZ11" i="2"/>
  <c r="N13" i="2"/>
  <c r="R13" i="2" s="1"/>
  <c r="Q13" i="2"/>
  <c r="Q4" i="2" s="1"/>
  <c r="AP19" i="2"/>
  <c r="BJ19" i="2"/>
  <c r="AF21" i="2"/>
  <c r="BE22" i="2"/>
  <c r="BE23" i="2"/>
  <c r="AU25" i="2"/>
  <c r="AP32" i="2"/>
  <c r="AF33" i="2"/>
  <c r="AA34" i="2"/>
  <c r="AA32" i="2"/>
  <c r="AA27" i="2"/>
  <c r="AA22" i="2"/>
  <c r="AF5" i="2"/>
  <c r="AZ5" i="2"/>
  <c r="BE8" i="2"/>
  <c r="EN15" i="2"/>
  <c r="DT20" i="2"/>
  <c r="AK21" i="2"/>
  <c r="BE21" i="2"/>
  <c r="BE34" i="2"/>
  <c r="DT35" i="2"/>
  <c r="EN35" i="2" s="1"/>
  <c r="AA5" i="2"/>
  <c r="AP28" i="2"/>
  <c r="AP26" i="2"/>
  <c r="AP34" i="2"/>
  <c r="AP30" i="2"/>
  <c r="AP18" i="2"/>
  <c r="AP14" i="2"/>
  <c r="AP12" i="2"/>
  <c r="AU5" i="2"/>
  <c r="BJ28" i="2"/>
  <c r="BJ26" i="2"/>
  <c r="BJ33" i="2"/>
  <c r="BJ34" i="2"/>
  <c r="BJ30" i="2"/>
  <c r="BJ18" i="2"/>
  <c r="BJ14" i="2"/>
  <c r="BJ12" i="2"/>
  <c r="N6" i="2"/>
  <c r="BV6" i="2"/>
  <c r="EG6" i="2" s="1"/>
  <c r="EH6" i="2" s="1"/>
  <c r="AZ8" i="2"/>
  <c r="AP22" i="2"/>
  <c r="BJ22" i="2"/>
  <c r="AU30" i="2"/>
  <c r="AZ31" i="2"/>
  <c r="BJ32" i="2"/>
  <c r="BV18" i="2"/>
  <c r="EG18" i="2" s="1"/>
  <c r="EH18" i="2" s="1"/>
  <c r="AU19" i="2"/>
  <c r="BV20" i="2"/>
  <c r="EG20" i="2" s="1"/>
  <c r="EH20" i="2" s="1"/>
  <c r="AP21" i="2"/>
  <c r="BJ21" i="2"/>
  <c r="BQ22" i="2"/>
  <c r="DZ22" i="2" s="1"/>
  <c r="EA22" i="2" s="1"/>
  <c r="BV24" i="2"/>
  <c r="EG24" i="2" s="1"/>
  <c r="EH24" i="2" s="1"/>
  <c r="AP25" i="2"/>
  <c r="BJ25" i="2"/>
  <c r="DT27" i="2"/>
  <c r="AK29" i="2"/>
  <c r="BE29" i="2"/>
  <c r="BJ31" i="2"/>
  <c r="AZ33" i="2"/>
  <c r="DT37" i="2"/>
  <c r="EN37" i="2" s="1"/>
  <c r="DT41" i="2"/>
  <c r="EN41" i="2" s="1"/>
  <c r="AF19" i="2"/>
  <c r="AZ19" i="2"/>
  <c r="AA21" i="2"/>
  <c r="AU21" i="2"/>
  <c r="BV22" i="2"/>
  <c r="EG22" i="2" s="1"/>
  <c r="EH22" i="2" s="1"/>
  <c r="BJ23" i="2"/>
  <c r="AF27" i="2"/>
  <c r="AK33" i="2"/>
  <c r="DT43" i="2"/>
  <c r="EN43" i="2" s="1"/>
  <c r="BV30" i="2"/>
  <c r="EG30" i="2" s="1"/>
  <c r="EH30" i="2" s="1"/>
  <c r="AU31" i="2"/>
  <c r="BE31" i="2"/>
  <c r="BQ34" i="2"/>
  <c r="DZ34" i="2" s="1"/>
  <c r="EA34" i="2" s="1"/>
  <c r="AA33" i="2"/>
  <c r="AU33" i="2"/>
  <c r="BV34" i="2"/>
  <c r="EG34" i="2" s="1"/>
  <c r="EH34" i="2" s="1"/>
  <c r="DT36" i="2"/>
  <c r="EN36" i="2" s="1"/>
  <c r="DT38" i="2"/>
  <c r="EN38" i="2" s="1"/>
  <c r="DT39" i="2"/>
  <c r="EN39" i="2" s="1"/>
  <c r="DT44" i="2"/>
  <c r="EN44" i="2" s="1"/>
  <c r="BQ33" i="2"/>
  <c r="DZ33" i="2" s="1"/>
  <c r="EA33" i="2" s="1"/>
  <c r="EN40" i="2"/>
  <c r="DT42" i="2"/>
  <c r="EN42" i="2" s="1"/>
  <c r="EF43" i="8" l="1"/>
  <c r="EB40" i="8"/>
  <c r="EC40" i="8" s="1"/>
  <c r="EF42" i="8"/>
  <c r="EB41" i="8"/>
  <c r="EC41" i="8" s="1"/>
  <c r="EF40" i="8"/>
  <c r="EB37" i="8"/>
  <c r="EC37" i="8" s="1"/>
  <c r="EF36" i="8"/>
  <c r="EF44" i="8"/>
  <c r="EB39" i="8"/>
  <c r="EC39" i="8" s="1"/>
  <c r="EF38" i="8"/>
  <c r="EB36" i="8"/>
  <c r="EC36" i="8" s="1"/>
  <c r="EB35" i="8"/>
  <c r="EC35" i="8" s="1"/>
  <c r="EF34" i="8"/>
  <c r="EB32" i="8"/>
  <c r="EC32" i="8" s="1"/>
  <c r="EF31" i="8"/>
  <c r="EF29" i="8"/>
  <c r="EF27" i="8"/>
  <c r="EF25" i="8"/>
  <c r="EB42" i="8"/>
  <c r="EC42" i="8" s="1"/>
  <c r="EB30" i="8"/>
  <c r="EC30" i="8" s="1"/>
  <c r="EB27" i="8"/>
  <c r="EC27" i="8" s="1"/>
  <c r="EF26" i="8"/>
  <c r="EF23" i="8"/>
  <c r="EF21" i="8"/>
  <c r="EF19" i="8"/>
  <c r="EF17" i="8"/>
  <c r="EF15" i="8"/>
  <c r="EF13" i="8"/>
  <c r="EF11" i="8"/>
  <c r="EB9" i="8"/>
  <c r="EC9" i="8" s="1"/>
  <c r="EF39" i="8"/>
  <c r="EB38" i="8"/>
  <c r="EC38" i="8" s="1"/>
  <c r="EF33" i="8"/>
  <c r="EF30" i="8"/>
  <c r="EB28" i="8"/>
  <c r="EC28" i="8" s="1"/>
  <c r="EB26" i="8"/>
  <c r="EC26" i="8" s="1"/>
  <c r="EB25" i="8"/>
  <c r="EC25" i="8" s="1"/>
  <c r="EB20" i="8"/>
  <c r="EC20" i="8" s="1"/>
  <c r="EB16" i="8"/>
  <c r="EC16" i="8" s="1"/>
  <c r="EF8" i="8"/>
  <c r="EF7" i="8"/>
  <c r="EB5" i="8"/>
  <c r="EB44" i="8"/>
  <c r="EC44" i="8" s="1"/>
  <c r="EF32" i="8"/>
  <c r="EF24" i="8"/>
  <c r="EB22" i="8"/>
  <c r="EC22" i="8" s="1"/>
  <c r="EB19" i="8"/>
  <c r="EC19" i="8" s="1"/>
  <c r="EF18" i="8"/>
  <c r="EB15" i="8"/>
  <c r="EC15" i="8" s="1"/>
  <c r="EF14" i="8"/>
  <c r="EB12" i="8"/>
  <c r="EC12" i="8" s="1"/>
  <c r="EB11" i="8"/>
  <c r="EC11" i="8" s="1"/>
  <c r="EF10" i="8"/>
  <c r="EB6" i="8"/>
  <c r="EC6" i="8" s="1"/>
  <c r="EF5" i="8"/>
  <c r="EB43" i="8"/>
  <c r="EC43" i="8" s="1"/>
  <c r="EB34" i="8"/>
  <c r="EC34" i="8" s="1"/>
  <c r="EB33" i="8"/>
  <c r="EC33" i="8" s="1"/>
  <c r="EB31" i="8"/>
  <c r="EC31" i="8" s="1"/>
  <c r="EF28" i="8"/>
  <c r="EF37" i="8"/>
  <c r="EF20" i="8"/>
  <c r="EF35" i="8"/>
  <c r="EB24" i="8"/>
  <c r="EC24" i="8" s="1"/>
  <c r="EB21" i="8"/>
  <c r="EC21" i="8" s="1"/>
  <c r="EB23" i="8"/>
  <c r="EC23" i="8" s="1"/>
  <c r="EF16" i="8"/>
  <c r="EF41" i="8"/>
  <c r="EB17" i="8"/>
  <c r="EC17" i="8" s="1"/>
  <c r="EF12" i="8"/>
  <c r="EB10" i="8"/>
  <c r="EC10" i="8" s="1"/>
  <c r="EB8" i="8"/>
  <c r="EC8" i="8" s="1"/>
  <c r="EB29" i="8"/>
  <c r="EC29" i="8" s="1"/>
  <c r="EB18" i="8"/>
  <c r="EC18" i="8" s="1"/>
  <c r="EB14" i="8"/>
  <c r="EC14" i="8" s="1"/>
  <c r="EB13" i="8"/>
  <c r="EC13" i="8" s="1"/>
  <c r="EF9" i="8"/>
  <c r="EB7" i="8"/>
  <c r="EC7" i="8" s="1"/>
  <c r="EF6" i="8"/>
  <c r="EF22" i="8"/>
  <c r="EM44" i="8"/>
  <c r="EI42" i="8"/>
  <c r="EM41" i="8"/>
  <c r="EI41" i="8"/>
  <c r="EM40" i="8"/>
  <c r="EI39" i="8"/>
  <c r="EM38" i="8"/>
  <c r="EI35" i="8"/>
  <c r="EI37" i="8"/>
  <c r="EI33" i="8"/>
  <c r="EJ33" i="8" s="1"/>
  <c r="EM30" i="8"/>
  <c r="EM28" i="8"/>
  <c r="EM26" i="8"/>
  <c r="EM42" i="8"/>
  <c r="EM34" i="8"/>
  <c r="EM33" i="8"/>
  <c r="EI30" i="8"/>
  <c r="EJ30" i="8" s="1"/>
  <c r="EI29" i="8"/>
  <c r="EJ29" i="8" s="1"/>
  <c r="EI25" i="8"/>
  <c r="EJ25" i="8" s="1"/>
  <c r="EM24" i="8"/>
  <c r="EM22" i="8"/>
  <c r="EM20" i="8"/>
  <c r="EM18" i="8"/>
  <c r="EM16" i="8"/>
  <c r="EM14" i="8"/>
  <c r="EM12" i="8"/>
  <c r="EM10" i="8"/>
  <c r="EI8" i="8"/>
  <c r="EJ8" i="8" s="1"/>
  <c r="EM7" i="8"/>
  <c r="EI40" i="8"/>
  <c r="EI34" i="8"/>
  <c r="EJ34" i="8" s="1"/>
  <c r="EM32" i="8"/>
  <c r="EI31" i="8"/>
  <c r="EJ31" i="8" s="1"/>
  <c r="EM29" i="8"/>
  <c r="EM27" i="8"/>
  <c r="EM35" i="8"/>
  <c r="EI32" i="8"/>
  <c r="EJ32" i="8" s="1"/>
  <c r="EI27" i="8"/>
  <c r="EJ27" i="8" s="1"/>
  <c r="EM23" i="8"/>
  <c r="EI20" i="8"/>
  <c r="EI19" i="8"/>
  <c r="EJ19" i="8" s="1"/>
  <c r="EI16" i="8"/>
  <c r="EI15" i="8"/>
  <c r="EM13" i="8"/>
  <c r="EI11" i="8"/>
  <c r="EJ11" i="8" s="1"/>
  <c r="EI9" i="8"/>
  <c r="EJ9" i="8" s="1"/>
  <c r="EM43" i="8"/>
  <c r="EM39" i="8"/>
  <c r="EM37" i="8"/>
  <c r="EM36" i="8"/>
  <c r="EM31" i="8"/>
  <c r="EI28" i="8"/>
  <c r="EJ28" i="8" s="1"/>
  <c r="EI26" i="8"/>
  <c r="EJ26" i="8" s="1"/>
  <c r="EI22" i="8"/>
  <c r="EJ22" i="8" s="1"/>
  <c r="EI21" i="8"/>
  <c r="EJ21" i="8" s="1"/>
  <c r="EI17" i="8"/>
  <c r="EJ17" i="8" s="1"/>
  <c r="EI12" i="8"/>
  <c r="EJ12" i="8" s="1"/>
  <c r="EM6" i="8"/>
  <c r="EI43" i="8"/>
  <c r="EI38" i="8"/>
  <c r="EI23" i="8"/>
  <c r="EJ23" i="8" s="1"/>
  <c r="EI36" i="8"/>
  <c r="EI24" i="8"/>
  <c r="EJ24" i="8" s="1"/>
  <c r="EM19" i="8"/>
  <c r="EM25" i="8"/>
  <c r="EM21" i="8"/>
  <c r="EM15" i="8"/>
  <c r="EI13" i="8"/>
  <c r="EJ13" i="8" s="1"/>
  <c r="EI10" i="8"/>
  <c r="EJ10" i="8" s="1"/>
  <c r="EI6" i="8"/>
  <c r="EJ6" i="8" s="1"/>
  <c r="EI5" i="8"/>
  <c r="EI44" i="8"/>
  <c r="EJ44" i="8" s="1"/>
  <c r="EM11" i="8"/>
  <c r="EI18" i="8"/>
  <c r="EJ18" i="8" s="1"/>
  <c r="EM17" i="8"/>
  <c r="EI14" i="8"/>
  <c r="EJ14" i="8" s="1"/>
  <c r="EM9" i="8"/>
  <c r="EI7" i="8"/>
  <c r="EM8" i="8"/>
  <c r="EM5" i="8"/>
  <c r="X4" i="8"/>
  <c r="W4" i="8"/>
  <c r="V4" i="8"/>
  <c r="R4" i="4"/>
  <c r="V4" i="4" s="1"/>
  <c r="R4" i="2"/>
  <c r="W4" i="2" s="1"/>
  <c r="EN16" i="4"/>
  <c r="EG45" i="4"/>
  <c r="DZ45" i="4"/>
  <c r="EN15" i="3"/>
  <c r="R4" i="3"/>
  <c r="X4" i="3" s="1"/>
  <c r="EN7" i="3"/>
  <c r="EN20" i="3"/>
  <c r="EN16" i="3"/>
  <c r="EG45" i="3"/>
  <c r="DZ45" i="3"/>
  <c r="EN20" i="2"/>
  <c r="DZ45" i="2"/>
  <c r="EG45" i="2"/>
  <c r="K31" i="1"/>
  <c r="J31" i="1"/>
  <c r="L31" i="1" s="1"/>
  <c r="K30" i="1"/>
  <c r="J30" i="1"/>
  <c r="L30" i="1" s="1"/>
  <c r="J32" i="1"/>
  <c r="L32" i="1" s="1"/>
  <c r="M32" i="1" s="1"/>
  <c r="K32" i="1"/>
  <c r="J33" i="1"/>
  <c r="L33" i="1" s="1"/>
  <c r="K33" i="1"/>
  <c r="EJ38" i="8" l="1"/>
  <c r="EJ20" i="8"/>
  <c r="EJ35" i="8"/>
  <c r="EJ41" i="8"/>
  <c r="W4" i="4"/>
  <c r="V41" i="8"/>
  <c r="V42" i="8"/>
  <c r="V38" i="8"/>
  <c r="V40" i="8"/>
  <c r="V37" i="8"/>
  <c r="V36" i="8"/>
  <c r="V30" i="8"/>
  <c r="V28" i="8"/>
  <c r="V26" i="8"/>
  <c r="V27" i="8"/>
  <c r="V24" i="8"/>
  <c r="V22" i="8"/>
  <c r="V20" i="8"/>
  <c r="V18" i="8"/>
  <c r="V16" i="8"/>
  <c r="V14" i="8"/>
  <c r="V12" i="8"/>
  <c r="V10" i="8"/>
  <c r="V7" i="8"/>
  <c r="V43" i="8"/>
  <c r="V33" i="8"/>
  <c r="V25" i="8"/>
  <c r="V9" i="8"/>
  <c r="V6" i="8"/>
  <c r="V39" i="8"/>
  <c r="V35" i="8"/>
  <c r="V34" i="8"/>
  <c r="V29" i="8"/>
  <c r="V19" i="8"/>
  <c r="V15" i="8"/>
  <c r="V11" i="8"/>
  <c r="V32" i="8"/>
  <c r="V31" i="8"/>
  <c r="V44" i="8"/>
  <c r="V23" i="8"/>
  <c r="V13" i="8"/>
  <c r="V8" i="8"/>
  <c r="V5" i="8"/>
  <c r="V21" i="8"/>
  <c r="V17" i="8"/>
  <c r="EK40" i="8"/>
  <c r="EK43" i="8"/>
  <c r="EK42" i="8"/>
  <c r="EK37" i="8"/>
  <c r="EK38" i="8"/>
  <c r="EK32" i="8"/>
  <c r="EK31" i="8"/>
  <c r="EK26" i="8"/>
  <c r="EK9" i="8"/>
  <c r="EK6" i="8"/>
  <c r="EK39" i="8"/>
  <c r="EK25" i="8"/>
  <c r="EK21" i="8"/>
  <c r="EK17" i="8"/>
  <c r="EK8" i="8"/>
  <c r="EK7" i="8"/>
  <c r="EK5" i="8"/>
  <c r="EK41" i="8"/>
  <c r="EK35" i="8"/>
  <c r="EK34" i="8"/>
  <c r="EK33" i="8"/>
  <c r="EK30" i="8"/>
  <c r="EK24" i="8"/>
  <c r="EK23" i="8"/>
  <c r="EK18" i="8"/>
  <c r="EK14" i="8"/>
  <c r="EK13" i="8"/>
  <c r="EK10" i="8"/>
  <c r="EJ5" i="8"/>
  <c r="EK44" i="8"/>
  <c r="EK36" i="8"/>
  <c r="EK27" i="8"/>
  <c r="EK22" i="8"/>
  <c r="EK19" i="8"/>
  <c r="EK29" i="8"/>
  <c r="EK28" i="8"/>
  <c r="EK20" i="8"/>
  <c r="EK12" i="8"/>
  <c r="EK16" i="8"/>
  <c r="EK11" i="8"/>
  <c r="EK15" i="8"/>
  <c r="EJ43" i="8"/>
  <c r="EJ15" i="8"/>
  <c r="W42" i="8"/>
  <c r="W39" i="8"/>
  <c r="W44" i="8"/>
  <c r="W43" i="8"/>
  <c r="W38" i="8"/>
  <c r="W33" i="8"/>
  <c r="W29" i="8"/>
  <c r="W25" i="8"/>
  <c r="W8" i="8"/>
  <c r="W41" i="8"/>
  <c r="W37" i="8"/>
  <c r="W31" i="8"/>
  <c r="BK31" i="8" s="1"/>
  <c r="W23" i="8"/>
  <c r="BK23" i="8" s="1"/>
  <c r="W35" i="8"/>
  <c r="W34" i="8"/>
  <c r="W28" i="8"/>
  <c r="W26" i="8"/>
  <c r="W24" i="8"/>
  <c r="BK24" i="8" s="1"/>
  <c r="W19" i="8"/>
  <c r="W15" i="8"/>
  <c r="W14" i="8"/>
  <c r="W11" i="8"/>
  <c r="W7" i="8"/>
  <c r="W36" i="8"/>
  <c r="W32" i="8"/>
  <c r="W27" i="8"/>
  <c r="W21" i="8"/>
  <c r="W17" i="8"/>
  <c r="W10" i="8"/>
  <c r="W40" i="8"/>
  <c r="W22" i="8"/>
  <c r="W18" i="8"/>
  <c r="W16" i="8"/>
  <c r="W5" i="8"/>
  <c r="W20" i="8"/>
  <c r="W6" i="8"/>
  <c r="W30" i="8"/>
  <c r="W13" i="8"/>
  <c r="AQ13" i="8" s="1"/>
  <c r="W12" i="8"/>
  <c r="W9" i="8"/>
  <c r="EJ7" i="8"/>
  <c r="EJ36" i="8"/>
  <c r="EJ16" i="8"/>
  <c r="EJ40" i="8"/>
  <c r="EJ39" i="8"/>
  <c r="EJ42" i="8"/>
  <c r="ED42" i="8"/>
  <c r="ED43" i="8"/>
  <c r="ED39" i="8"/>
  <c r="ED35" i="8"/>
  <c r="ED33" i="8"/>
  <c r="ED41" i="8"/>
  <c r="ED40" i="8"/>
  <c r="ED31" i="8"/>
  <c r="ED8" i="8"/>
  <c r="ED32" i="8"/>
  <c r="ED29" i="8"/>
  <c r="ED27" i="8"/>
  <c r="ED24" i="8"/>
  <c r="ED44" i="8"/>
  <c r="ED37" i="8"/>
  <c r="ED36" i="8"/>
  <c r="ED34" i="8"/>
  <c r="ED22" i="8"/>
  <c r="ED21" i="8"/>
  <c r="ED17" i="8"/>
  <c r="ED12" i="8"/>
  <c r="ED30" i="8"/>
  <c r="ED23" i="8"/>
  <c r="ED13" i="8"/>
  <c r="ED7" i="8"/>
  <c r="ED28" i="8"/>
  <c r="ED26" i="8"/>
  <c r="ED20" i="8"/>
  <c r="ED18" i="8"/>
  <c r="ED14" i="8"/>
  <c r="ED19" i="8"/>
  <c r="ED9" i="8"/>
  <c r="ED6" i="8"/>
  <c r="ED5" i="8"/>
  <c r="ED38" i="8"/>
  <c r="ED25" i="8"/>
  <c r="ED15" i="8"/>
  <c r="EC5" i="8"/>
  <c r="ED10" i="8"/>
  <c r="ED16" i="8"/>
  <c r="ED11" i="8"/>
  <c r="X43" i="8"/>
  <c r="X44" i="8"/>
  <c r="X40" i="8"/>
  <c r="X36" i="8"/>
  <c r="X41" i="8"/>
  <c r="X34" i="8"/>
  <c r="X31" i="8"/>
  <c r="X29" i="8"/>
  <c r="X27" i="8"/>
  <c r="X39" i="8"/>
  <c r="X37" i="8"/>
  <c r="X33" i="8"/>
  <c r="X28" i="8"/>
  <c r="X23" i="8"/>
  <c r="BF23" i="8" s="1"/>
  <c r="X21" i="8"/>
  <c r="X19" i="8"/>
  <c r="X17" i="8"/>
  <c r="X15" i="8"/>
  <c r="X13" i="8"/>
  <c r="AL13" i="8" s="1"/>
  <c r="X11" i="8"/>
  <c r="X32" i="8"/>
  <c r="X10" i="8"/>
  <c r="X38" i="8"/>
  <c r="X20" i="8"/>
  <c r="X16" i="8"/>
  <c r="X12" i="8"/>
  <c r="X5" i="8"/>
  <c r="X42" i="8"/>
  <c r="X30" i="8"/>
  <c r="X25" i="8"/>
  <c r="X22" i="8"/>
  <c r="X35" i="8"/>
  <c r="X24" i="8"/>
  <c r="X6" i="8"/>
  <c r="X26" i="8"/>
  <c r="X9" i="8"/>
  <c r="X7" i="8"/>
  <c r="X14" i="8"/>
  <c r="X8" i="8"/>
  <c r="X18" i="8"/>
  <c r="EJ37" i="8"/>
  <c r="V4" i="2"/>
  <c r="X4" i="2"/>
  <c r="X44" i="2" s="1"/>
  <c r="X4" i="4"/>
  <c r="X44" i="4" s="1"/>
  <c r="V4" i="3"/>
  <c r="V42" i="3" s="1"/>
  <c r="W4" i="3"/>
  <c r="EF44" i="4"/>
  <c r="EB42" i="4"/>
  <c r="EC42" i="4" s="1"/>
  <c r="EF41" i="4"/>
  <c r="EB44" i="4"/>
  <c r="EC44" i="4" s="1"/>
  <c r="EB39" i="4"/>
  <c r="EC39" i="4" s="1"/>
  <c r="EF38" i="4"/>
  <c r="EB35" i="4"/>
  <c r="EC35" i="4" s="1"/>
  <c r="EB41" i="4"/>
  <c r="EC41" i="4" s="1"/>
  <c r="EB40" i="4"/>
  <c r="EC40" i="4" s="1"/>
  <c r="EB38" i="4"/>
  <c r="EC38" i="4" s="1"/>
  <c r="EB37" i="4"/>
  <c r="EC37" i="4" s="1"/>
  <c r="EF36" i="4"/>
  <c r="EB33" i="4"/>
  <c r="EC33" i="4" s="1"/>
  <c r="EF30" i="4"/>
  <c r="EF28" i="4"/>
  <c r="EF26" i="4"/>
  <c r="EF43" i="4"/>
  <c r="EF42" i="4"/>
  <c r="EF34" i="4"/>
  <c r="EB43" i="4"/>
  <c r="EC43" i="4" s="1"/>
  <c r="EF35" i="4"/>
  <c r="EF33" i="4"/>
  <c r="EB32" i="4"/>
  <c r="EC32" i="4" s="1"/>
  <c r="EB36" i="4"/>
  <c r="EC36" i="4" s="1"/>
  <c r="EB34" i="4"/>
  <c r="EC34" i="4" s="1"/>
  <c r="EF40" i="4"/>
  <c r="EF31" i="4"/>
  <c r="EB29" i="4"/>
  <c r="EC29" i="4" s="1"/>
  <c r="EB26" i="4"/>
  <c r="EC26" i="4" s="1"/>
  <c r="EF39" i="4"/>
  <c r="EF37" i="4"/>
  <c r="EF32" i="4"/>
  <c r="EB31" i="4"/>
  <c r="EC31" i="4" s="1"/>
  <c r="EB27" i="4"/>
  <c r="EC27" i="4" s="1"/>
  <c r="EB30" i="4"/>
  <c r="EC30" i="4" s="1"/>
  <c r="EB28" i="4"/>
  <c r="EC28" i="4" s="1"/>
  <c r="EF27" i="4"/>
  <c r="EB23" i="4"/>
  <c r="EC23" i="4" s="1"/>
  <c r="EF29" i="4"/>
  <c r="EF22" i="4"/>
  <c r="EF20" i="4"/>
  <c r="EF18" i="4"/>
  <c r="EF16" i="4"/>
  <c r="EF14" i="4"/>
  <c r="EF12" i="4"/>
  <c r="EF10" i="4"/>
  <c r="EB8" i="4"/>
  <c r="EC8" i="4" s="1"/>
  <c r="EF7" i="4"/>
  <c r="EB24" i="4"/>
  <c r="EC24" i="4" s="1"/>
  <c r="EB21" i="4"/>
  <c r="EC21" i="4" s="1"/>
  <c r="EB19" i="4"/>
  <c r="EC19" i="4" s="1"/>
  <c r="EB25" i="4"/>
  <c r="EC25" i="4" s="1"/>
  <c r="EF24" i="4"/>
  <c r="EB22" i="4"/>
  <c r="EC22" i="4" s="1"/>
  <c r="EB20" i="4"/>
  <c r="EC20" i="4" s="1"/>
  <c r="EF21" i="4"/>
  <c r="EF19" i="4"/>
  <c r="EB18" i="4"/>
  <c r="EC18" i="4" s="1"/>
  <c r="EB13" i="4"/>
  <c r="EC13" i="4" s="1"/>
  <c r="EB7" i="4"/>
  <c r="EC7" i="4" s="1"/>
  <c r="EF5" i="4"/>
  <c r="EF25" i="4"/>
  <c r="EF23" i="4"/>
  <c r="EF17" i="4"/>
  <c r="EB15" i="4"/>
  <c r="EC15" i="4" s="1"/>
  <c r="EB11" i="4"/>
  <c r="EC11" i="4" s="1"/>
  <c r="EB9" i="4"/>
  <c r="EC9" i="4" s="1"/>
  <c r="EF6" i="4"/>
  <c r="EB14" i="4"/>
  <c r="EC14" i="4" s="1"/>
  <c r="EF13" i="4"/>
  <c r="EB17" i="4"/>
  <c r="EC17" i="4" s="1"/>
  <c r="EB16" i="4"/>
  <c r="EC16" i="4" s="1"/>
  <c r="EF15" i="4"/>
  <c r="EB12" i="4"/>
  <c r="EC12" i="4" s="1"/>
  <c r="EF11" i="4"/>
  <c r="EF9" i="4"/>
  <c r="EF8" i="4"/>
  <c r="EB6" i="4"/>
  <c r="EC6" i="4" s="1"/>
  <c r="EB5" i="4"/>
  <c r="EB10" i="4"/>
  <c r="EC10" i="4" s="1"/>
  <c r="V43" i="4"/>
  <c r="V40" i="4"/>
  <c r="V36" i="4"/>
  <c r="V39" i="4"/>
  <c r="V38" i="4"/>
  <c r="V35" i="4"/>
  <c r="V34" i="4"/>
  <c r="V31" i="4"/>
  <c r="V29" i="4"/>
  <c r="V27" i="4"/>
  <c r="V37" i="4"/>
  <c r="V41" i="4"/>
  <c r="V42" i="4"/>
  <c r="V44" i="4"/>
  <c r="V30" i="4"/>
  <c r="V28" i="4"/>
  <c r="V33" i="4"/>
  <c r="V26" i="4"/>
  <c r="V23" i="4"/>
  <c r="V21" i="4"/>
  <c r="V19" i="4"/>
  <c r="V17" i="4"/>
  <c r="V15" i="4"/>
  <c r="V13" i="4"/>
  <c r="V11" i="4"/>
  <c r="V32" i="4"/>
  <c r="V25" i="4"/>
  <c r="V22" i="4"/>
  <c r="V20" i="4"/>
  <c r="V7" i="4"/>
  <c r="V18" i="4"/>
  <c r="V8" i="4"/>
  <c r="V24" i="4"/>
  <c r="V14" i="4"/>
  <c r="V16" i="4"/>
  <c r="V12" i="4"/>
  <c r="V9" i="4"/>
  <c r="V6" i="4"/>
  <c r="V5" i="4"/>
  <c r="V10" i="4"/>
  <c r="X38" i="4"/>
  <c r="X33" i="4"/>
  <c r="X22" i="4"/>
  <c r="X25" i="4"/>
  <c r="X31" i="4"/>
  <c r="EM43" i="4"/>
  <c r="EI40" i="4"/>
  <c r="EM41" i="4"/>
  <c r="EM40" i="4"/>
  <c r="EI37" i="4"/>
  <c r="EM36" i="4"/>
  <c r="EI44" i="4"/>
  <c r="EJ44" i="4" s="1"/>
  <c r="EI41" i="4"/>
  <c r="EI39" i="4"/>
  <c r="EI35" i="4"/>
  <c r="EI32" i="4"/>
  <c r="EJ32" i="4" s="1"/>
  <c r="EM31" i="4"/>
  <c r="EM29" i="4"/>
  <c r="EM27" i="4"/>
  <c r="EM25" i="4"/>
  <c r="EM34" i="4"/>
  <c r="EM44" i="4"/>
  <c r="EI43" i="4"/>
  <c r="EI42" i="4"/>
  <c r="EM39" i="4"/>
  <c r="EI38" i="4"/>
  <c r="EI36" i="4"/>
  <c r="EM33" i="4"/>
  <c r="EI30" i="4"/>
  <c r="EJ30" i="4" s="1"/>
  <c r="EM38" i="4"/>
  <c r="EM37" i="4"/>
  <c r="EM32" i="4"/>
  <c r="EM28" i="4"/>
  <c r="EM42" i="4"/>
  <c r="EI29" i="4"/>
  <c r="EJ29" i="4" s="1"/>
  <c r="EI27" i="4"/>
  <c r="EJ27" i="4" s="1"/>
  <c r="EM26" i="4"/>
  <c r="EM35" i="4"/>
  <c r="EI34" i="4"/>
  <c r="EJ34" i="4" s="1"/>
  <c r="EI26" i="4"/>
  <c r="EJ26" i="4" s="1"/>
  <c r="EI24" i="4"/>
  <c r="EJ24" i="4" s="1"/>
  <c r="EI22" i="4"/>
  <c r="EJ22" i="4" s="1"/>
  <c r="EI23" i="4"/>
  <c r="EJ23" i="4" s="1"/>
  <c r="EM21" i="4"/>
  <c r="EM19" i="4"/>
  <c r="EM17" i="4"/>
  <c r="EM15" i="4"/>
  <c r="EM13" i="4"/>
  <c r="EM11" i="4"/>
  <c r="EI9" i="4"/>
  <c r="EJ9" i="4" s="1"/>
  <c r="EI6" i="4"/>
  <c r="EJ6" i="4" s="1"/>
  <c r="EI31" i="4"/>
  <c r="EJ31" i="4" s="1"/>
  <c r="EM30" i="4"/>
  <c r="EI28" i="4"/>
  <c r="EJ28" i="4" s="1"/>
  <c r="EI25" i="4"/>
  <c r="EJ25" i="4" s="1"/>
  <c r="EI20" i="4"/>
  <c r="EI18" i="4"/>
  <c r="EJ18" i="4" s="1"/>
  <c r="EI33" i="4"/>
  <c r="EJ33" i="4" s="1"/>
  <c r="EM22" i="4"/>
  <c r="EI21" i="4"/>
  <c r="EJ21" i="4" s="1"/>
  <c r="EI19" i="4"/>
  <c r="EJ19" i="4" s="1"/>
  <c r="EM23" i="4"/>
  <c r="EM16" i="4"/>
  <c r="EI13" i="4"/>
  <c r="EJ13" i="4" s="1"/>
  <c r="EM12" i="4"/>
  <c r="EM6" i="4"/>
  <c r="EI15" i="4"/>
  <c r="EI14" i="4"/>
  <c r="EJ14" i="4" s="1"/>
  <c r="EI11" i="4"/>
  <c r="EJ11" i="4" s="1"/>
  <c r="EI10" i="4"/>
  <c r="EJ10" i="4" s="1"/>
  <c r="EI8" i="4"/>
  <c r="EJ8" i="4" s="1"/>
  <c r="EM7" i="4"/>
  <c r="EI5" i="4"/>
  <c r="EM20" i="4"/>
  <c r="EI16" i="4"/>
  <c r="EI12" i="4"/>
  <c r="EJ12" i="4" s="1"/>
  <c r="EM24" i="4"/>
  <c r="EM18" i="4"/>
  <c r="EI17" i="4"/>
  <c r="EJ17" i="4" s="1"/>
  <c r="EM14" i="4"/>
  <c r="EM10" i="4"/>
  <c r="EM8" i="4"/>
  <c r="EI7" i="4"/>
  <c r="EM9" i="4"/>
  <c r="EM5" i="4"/>
  <c r="W44" i="4"/>
  <c r="W37" i="4"/>
  <c r="W40" i="4"/>
  <c r="W36" i="4"/>
  <c r="W32" i="4"/>
  <c r="W41" i="4"/>
  <c r="W35" i="4"/>
  <c r="W42" i="4"/>
  <c r="W43" i="4"/>
  <c r="W30" i="4"/>
  <c r="W33" i="4"/>
  <c r="W39" i="4"/>
  <c r="W29" i="4"/>
  <c r="W27" i="4"/>
  <c r="W38" i="4"/>
  <c r="W31" i="4"/>
  <c r="BK31" i="4" s="1"/>
  <c r="W26" i="4"/>
  <c r="W24" i="4"/>
  <c r="BK24" i="4" s="1"/>
  <c r="W9" i="4"/>
  <c r="W22" i="4"/>
  <c r="W20" i="4"/>
  <c r="W28" i="4"/>
  <c r="W23" i="4"/>
  <c r="BK23" i="4" s="1"/>
  <c r="W21" i="4"/>
  <c r="W25" i="4"/>
  <c r="W18" i="4"/>
  <c r="W17" i="4"/>
  <c r="W13" i="4"/>
  <c r="AQ13" i="4" s="1"/>
  <c r="W8" i="4"/>
  <c r="W16" i="4"/>
  <c r="W14" i="4"/>
  <c r="W10" i="4"/>
  <c r="W5" i="4"/>
  <c r="W19" i="4"/>
  <c r="W34" i="4"/>
  <c r="W15" i="4"/>
  <c r="W11" i="4"/>
  <c r="W7" i="4"/>
  <c r="W6" i="4"/>
  <c r="W12" i="4"/>
  <c r="EB43" i="3"/>
  <c r="EC43" i="3" s="1"/>
  <c r="EF42" i="3"/>
  <c r="EF43" i="3"/>
  <c r="EB40" i="3"/>
  <c r="EC40" i="3" s="1"/>
  <c r="EB41" i="3"/>
  <c r="EC41" i="3" s="1"/>
  <c r="EF40" i="3"/>
  <c r="EF44" i="3"/>
  <c r="EB42" i="3"/>
  <c r="EC42" i="3" s="1"/>
  <c r="EB38" i="3"/>
  <c r="EC38" i="3" s="1"/>
  <c r="EF41" i="3"/>
  <c r="EB39" i="3"/>
  <c r="EC39" i="3" s="1"/>
  <c r="EF38" i="3"/>
  <c r="EB35" i="3"/>
  <c r="EC35" i="3" s="1"/>
  <c r="EF34" i="3"/>
  <c r="EB37" i="3"/>
  <c r="EC37" i="3" s="1"/>
  <c r="EF36" i="3"/>
  <c r="EB33" i="3"/>
  <c r="EC33" i="3" s="1"/>
  <c r="EB44" i="3"/>
  <c r="EC44" i="3" s="1"/>
  <c r="EB31" i="3"/>
  <c r="EC31" i="3" s="1"/>
  <c r="EB29" i="3"/>
  <c r="EC29" i="3" s="1"/>
  <c r="EF39" i="3"/>
  <c r="EF31" i="3"/>
  <c r="EB30" i="3"/>
  <c r="EC30" i="3" s="1"/>
  <c r="EB28" i="3"/>
  <c r="EC28" i="3" s="1"/>
  <c r="EB26" i="3"/>
  <c r="EC26" i="3" s="1"/>
  <c r="EF37" i="3"/>
  <c r="EB36" i="3"/>
  <c r="EC36" i="3" s="1"/>
  <c r="EB34" i="3"/>
  <c r="EC34" i="3" s="1"/>
  <c r="EB32" i="3"/>
  <c r="EC32" i="3" s="1"/>
  <c r="EF35" i="3"/>
  <c r="EB25" i="3"/>
  <c r="EC25" i="3" s="1"/>
  <c r="EF30" i="3"/>
  <c r="EF28" i="3"/>
  <c r="EF27" i="3"/>
  <c r="EF25" i="3"/>
  <c r="EF23" i="3"/>
  <c r="EF33" i="3"/>
  <c r="EF32" i="3"/>
  <c r="EB24" i="3"/>
  <c r="EC24" i="3" s="1"/>
  <c r="EF21" i="3"/>
  <c r="EF19" i="3"/>
  <c r="EF17" i="3"/>
  <c r="EF15" i="3"/>
  <c r="EF13" i="3"/>
  <c r="EB27" i="3"/>
  <c r="EC27" i="3" s="1"/>
  <c r="EF26" i="3"/>
  <c r="EB23" i="3"/>
  <c r="EC23" i="3" s="1"/>
  <c r="EF22" i="3"/>
  <c r="EB20" i="3"/>
  <c r="EC20" i="3" s="1"/>
  <c r="EB18" i="3"/>
  <c r="EC18" i="3" s="1"/>
  <c r="EF29" i="3"/>
  <c r="EF24" i="3"/>
  <c r="EF20" i="3"/>
  <c r="EF18" i="3"/>
  <c r="EF16" i="3"/>
  <c r="EF14" i="3"/>
  <c r="EF12" i="3"/>
  <c r="EB15" i="3"/>
  <c r="EC15" i="3" s="1"/>
  <c r="EB11" i="3"/>
  <c r="EC11" i="3" s="1"/>
  <c r="EF10" i="3"/>
  <c r="EB8" i="3"/>
  <c r="EC8" i="3" s="1"/>
  <c r="EF7" i="3"/>
  <c r="EB22" i="3"/>
  <c r="EC22" i="3" s="1"/>
  <c r="EB19" i="3"/>
  <c r="EC19" i="3" s="1"/>
  <c r="EF9" i="3"/>
  <c r="EB17" i="3"/>
  <c r="EC17" i="3" s="1"/>
  <c r="EF8" i="3"/>
  <c r="EB5" i="3"/>
  <c r="EF6" i="3"/>
  <c r="EB21" i="3"/>
  <c r="EC21" i="3" s="1"/>
  <c r="EB14" i="3"/>
  <c r="EC14" i="3" s="1"/>
  <c r="EB13" i="3"/>
  <c r="EC13" i="3" s="1"/>
  <c r="EB12" i="3"/>
  <c r="EC12" i="3" s="1"/>
  <c r="EF11" i="3"/>
  <c r="EB9" i="3"/>
  <c r="EC9" i="3" s="1"/>
  <c r="EB6" i="3"/>
  <c r="EC6" i="3" s="1"/>
  <c r="EF5" i="3"/>
  <c r="EB16" i="3"/>
  <c r="EC16" i="3" s="1"/>
  <c r="EB10" i="3"/>
  <c r="EC10" i="3" s="1"/>
  <c r="EB7" i="3"/>
  <c r="EC7" i="3" s="1"/>
  <c r="X42" i="3"/>
  <c r="X43" i="3"/>
  <c r="X40" i="3"/>
  <c r="X41" i="3"/>
  <c r="X44" i="3"/>
  <c r="X38" i="3"/>
  <c r="X36" i="3"/>
  <c r="X39" i="3"/>
  <c r="X35" i="3"/>
  <c r="X34" i="3"/>
  <c r="X32" i="3"/>
  <c r="X37" i="3"/>
  <c r="X33" i="3"/>
  <c r="X31" i="3"/>
  <c r="X30" i="3"/>
  <c r="X29" i="3"/>
  <c r="X25" i="3"/>
  <c r="X23" i="3"/>
  <c r="BF23" i="3" s="1"/>
  <c r="X27" i="3"/>
  <c r="X26" i="3"/>
  <c r="X21" i="3"/>
  <c r="X19" i="3"/>
  <c r="X17" i="3"/>
  <c r="X15" i="3"/>
  <c r="X28" i="3"/>
  <c r="X24" i="3"/>
  <c r="X22" i="3"/>
  <c r="X20" i="3"/>
  <c r="X18" i="3"/>
  <c r="X16" i="3"/>
  <c r="X14" i="3"/>
  <c r="X12" i="3"/>
  <c r="X10" i="3"/>
  <c r="X7" i="3"/>
  <c r="X9" i="3"/>
  <c r="X8" i="3"/>
  <c r="X13" i="3"/>
  <c r="AL13" i="3" s="1"/>
  <c r="X11" i="3"/>
  <c r="X5" i="3"/>
  <c r="X6" i="3"/>
  <c r="V44" i="3"/>
  <c r="V34" i="3"/>
  <c r="V28" i="3"/>
  <c r="V23" i="3"/>
  <c r="V11" i="3"/>
  <c r="EI44" i="3"/>
  <c r="EJ44" i="3" s="1"/>
  <c r="EI41" i="3"/>
  <c r="EM44" i="3"/>
  <c r="EI42" i="3"/>
  <c r="EM41" i="3"/>
  <c r="EM43" i="3"/>
  <c r="EM42" i="3"/>
  <c r="EM40" i="3"/>
  <c r="EI39" i="3"/>
  <c r="EM38" i="3"/>
  <c r="EI43" i="3"/>
  <c r="EM39" i="3"/>
  <c r="EI40" i="3"/>
  <c r="EI37" i="3"/>
  <c r="EM36" i="3"/>
  <c r="EI35" i="3"/>
  <c r="EM34" i="3"/>
  <c r="EI32" i="3"/>
  <c r="EJ32" i="3" s="1"/>
  <c r="EM31" i="3"/>
  <c r="EM37" i="3"/>
  <c r="EI36" i="3"/>
  <c r="EM32" i="3"/>
  <c r="EI31" i="3"/>
  <c r="EJ31" i="3" s="1"/>
  <c r="EI30" i="3"/>
  <c r="EJ30" i="3" s="1"/>
  <c r="EI28" i="3"/>
  <c r="EJ28" i="3" s="1"/>
  <c r="EM35" i="3"/>
  <c r="EI34" i="3"/>
  <c r="EJ34" i="3" s="1"/>
  <c r="EI29" i="3"/>
  <c r="EJ29" i="3" s="1"/>
  <c r="EI27" i="3"/>
  <c r="EJ27" i="3" s="1"/>
  <c r="EM33" i="3"/>
  <c r="EI38" i="3"/>
  <c r="EM27" i="3"/>
  <c r="EI33" i="3"/>
  <c r="EJ33" i="3" s="1"/>
  <c r="EM29" i="3"/>
  <c r="EI26" i="3"/>
  <c r="EJ26" i="3" s="1"/>
  <c r="EM24" i="3"/>
  <c r="EM22" i="3"/>
  <c r="EM28" i="3"/>
  <c r="EI25" i="3"/>
  <c r="EJ25" i="3" s="1"/>
  <c r="EM30" i="3"/>
  <c r="EM26" i="3"/>
  <c r="EM25" i="3"/>
  <c r="EI23" i="3"/>
  <c r="EJ23" i="3" s="1"/>
  <c r="EM20" i="3"/>
  <c r="EM18" i="3"/>
  <c r="EM16" i="3"/>
  <c r="EM14" i="3"/>
  <c r="EI24" i="3"/>
  <c r="EJ24" i="3" s="1"/>
  <c r="EI21" i="3"/>
  <c r="EJ21" i="3" s="1"/>
  <c r="EI19" i="3"/>
  <c r="EJ19" i="3" s="1"/>
  <c r="EI17" i="3"/>
  <c r="EJ17" i="3" s="1"/>
  <c r="EM23" i="3"/>
  <c r="EM21" i="3"/>
  <c r="EM19" i="3"/>
  <c r="EM17" i="3"/>
  <c r="EM15" i="3"/>
  <c r="EM13" i="3"/>
  <c r="EM11" i="3"/>
  <c r="EI16" i="3"/>
  <c r="EI11" i="3"/>
  <c r="EJ11" i="3" s="1"/>
  <c r="EI9" i="3"/>
  <c r="EJ9" i="3" s="1"/>
  <c r="EI6" i="3"/>
  <c r="EJ6" i="3" s="1"/>
  <c r="EM5" i="3"/>
  <c r="EI20" i="3"/>
  <c r="EI18" i="3"/>
  <c r="EJ18" i="3" s="1"/>
  <c r="EI15" i="3"/>
  <c r="EI12" i="3"/>
  <c r="EJ12" i="3" s="1"/>
  <c r="EI10" i="3"/>
  <c r="EJ10" i="3" s="1"/>
  <c r="EM9" i="3"/>
  <c r="EI7" i="3"/>
  <c r="EM6" i="3"/>
  <c r="EM12" i="3"/>
  <c r="EI22" i="3"/>
  <c r="EJ22" i="3" s="1"/>
  <c r="EM10" i="3"/>
  <c r="EI8" i="3"/>
  <c r="EJ8" i="3" s="1"/>
  <c r="EM7" i="3"/>
  <c r="EI14" i="3"/>
  <c r="EJ14" i="3" s="1"/>
  <c r="EI13" i="3"/>
  <c r="EJ13" i="3" s="1"/>
  <c r="EM8" i="3"/>
  <c r="EI5" i="3"/>
  <c r="W42" i="3"/>
  <c r="W44" i="3"/>
  <c r="W43" i="3"/>
  <c r="W39" i="3"/>
  <c r="W40" i="3"/>
  <c r="W41" i="3"/>
  <c r="W37" i="3"/>
  <c r="W35" i="3"/>
  <c r="W32" i="3"/>
  <c r="W38" i="3"/>
  <c r="W33" i="3"/>
  <c r="W30" i="3"/>
  <c r="W36" i="3"/>
  <c r="W31" i="3"/>
  <c r="BK31" i="3" s="1"/>
  <c r="W29" i="3"/>
  <c r="W27" i="3"/>
  <c r="W28" i="3"/>
  <c r="W26" i="3"/>
  <c r="W25" i="3"/>
  <c r="W23" i="3"/>
  <c r="BK23" i="3" s="1"/>
  <c r="W21" i="3"/>
  <c r="W19" i="3"/>
  <c r="W34" i="3"/>
  <c r="W24" i="3"/>
  <c r="BK24" i="3" s="1"/>
  <c r="W18" i="3"/>
  <c r="W17" i="3"/>
  <c r="W14" i="3"/>
  <c r="W9" i="3"/>
  <c r="W6" i="3"/>
  <c r="W15" i="3"/>
  <c r="W22" i="3"/>
  <c r="W12" i="3"/>
  <c r="W10" i="3"/>
  <c r="W7" i="3"/>
  <c r="W11" i="3"/>
  <c r="W20" i="3"/>
  <c r="W16" i="3"/>
  <c r="W8" i="3"/>
  <c r="W13" i="3"/>
  <c r="AQ13" i="3" s="1"/>
  <c r="W5" i="3"/>
  <c r="EM43" i="2"/>
  <c r="EI40" i="2"/>
  <c r="EM41" i="2"/>
  <c r="EM40" i="2"/>
  <c r="EI44" i="2"/>
  <c r="EJ44" i="2" s="1"/>
  <c r="EI42" i="2"/>
  <c r="EM39" i="2"/>
  <c r="EM38" i="2"/>
  <c r="EI37" i="2"/>
  <c r="EI36" i="2"/>
  <c r="EM35" i="2"/>
  <c r="EM32" i="2"/>
  <c r="EI39" i="2"/>
  <c r="EM37" i="2"/>
  <c r="EI35" i="2"/>
  <c r="EM34" i="2"/>
  <c r="EI32" i="2"/>
  <c r="EJ32" i="2" s="1"/>
  <c r="EM31" i="2"/>
  <c r="EM44" i="2"/>
  <c r="EI43" i="2"/>
  <c r="EM42" i="2"/>
  <c r="EM36" i="2"/>
  <c r="EM33" i="2"/>
  <c r="EI31" i="2"/>
  <c r="EJ31" i="2" s="1"/>
  <c r="EI29" i="2"/>
  <c r="EJ29" i="2" s="1"/>
  <c r="EI27" i="2"/>
  <c r="EJ27" i="2" s="1"/>
  <c r="EI25" i="2"/>
  <c r="EJ25" i="2" s="1"/>
  <c r="EI41" i="2"/>
  <c r="EM30" i="2"/>
  <c r="EM29" i="2"/>
  <c r="EI28" i="2"/>
  <c r="EJ28" i="2" s="1"/>
  <c r="EI26" i="2"/>
  <c r="EJ26" i="2" s="1"/>
  <c r="EM24" i="2"/>
  <c r="EM23" i="2"/>
  <c r="EM21" i="2"/>
  <c r="EM19" i="2"/>
  <c r="EI38" i="2"/>
  <c r="EM27" i="2"/>
  <c r="EM25" i="2"/>
  <c r="EI23" i="2"/>
  <c r="EJ23" i="2" s="1"/>
  <c r="EI21" i="2"/>
  <c r="EJ21" i="2" s="1"/>
  <c r="EI34" i="2"/>
  <c r="EJ34" i="2" s="1"/>
  <c r="EM26" i="2"/>
  <c r="EI24" i="2"/>
  <c r="EJ24" i="2" s="1"/>
  <c r="EI20" i="2"/>
  <c r="EI18" i="2"/>
  <c r="EJ18" i="2" s="1"/>
  <c r="EI17" i="2"/>
  <c r="EJ17" i="2" s="1"/>
  <c r="EI15" i="2"/>
  <c r="EI13" i="2"/>
  <c r="EJ13" i="2" s="1"/>
  <c r="EI11" i="2"/>
  <c r="EJ11" i="2" s="1"/>
  <c r="EM8" i="2"/>
  <c r="EI5" i="2"/>
  <c r="EM28" i="2"/>
  <c r="EI19" i="2"/>
  <c r="EJ19" i="2" s="1"/>
  <c r="EM16" i="2"/>
  <c r="EM14" i="2"/>
  <c r="EM12" i="2"/>
  <c r="EM18" i="2"/>
  <c r="EI14" i="2"/>
  <c r="EJ14" i="2" s="1"/>
  <c r="EM10" i="2"/>
  <c r="EI9" i="2"/>
  <c r="EJ9" i="2" s="1"/>
  <c r="EI33" i="2"/>
  <c r="EJ33" i="2" s="1"/>
  <c r="EM22" i="2"/>
  <c r="EM17" i="2"/>
  <c r="EM15" i="2"/>
  <c r="EM13" i="2"/>
  <c r="EM7" i="2"/>
  <c r="EI6" i="2"/>
  <c r="EJ6" i="2" s="1"/>
  <c r="EI30" i="2"/>
  <c r="EJ30" i="2" s="1"/>
  <c r="EI22" i="2"/>
  <c r="EJ22" i="2" s="1"/>
  <c r="EI10" i="2"/>
  <c r="EJ10" i="2" s="1"/>
  <c r="EM5" i="2"/>
  <c r="EM20" i="2"/>
  <c r="EI16" i="2"/>
  <c r="EM11" i="2"/>
  <c r="EI8" i="2"/>
  <c r="EJ8" i="2" s="1"/>
  <c r="EI7" i="2"/>
  <c r="EM6" i="2"/>
  <c r="EI12" i="2"/>
  <c r="EJ12" i="2" s="1"/>
  <c r="EM9" i="2"/>
  <c r="V43" i="2"/>
  <c r="V40" i="2"/>
  <c r="V42" i="2"/>
  <c r="V41" i="2"/>
  <c r="V39" i="2"/>
  <c r="V35" i="2"/>
  <c r="V36" i="2"/>
  <c r="V31" i="2"/>
  <c r="V37" i="2"/>
  <c r="V28" i="2"/>
  <c r="V26" i="2"/>
  <c r="V25" i="2"/>
  <c r="V23" i="2"/>
  <c r="V21" i="2"/>
  <c r="V19" i="2"/>
  <c r="V44" i="2"/>
  <c r="V38" i="2"/>
  <c r="V34" i="2"/>
  <c r="V33" i="2"/>
  <c r="V27" i="2"/>
  <c r="V8" i="2"/>
  <c r="V30" i="2"/>
  <c r="V29" i="2"/>
  <c r="V18" i="2"/>
  <c r="V16" i="2"/>
  <c r="V14" i="2"/>
  <c r="V12" i="2"/>
  <c r="V22" i="2"/>
  <c r="V20" i="2"/>
  <c r="V17" i="2"/>
  <c r="V11" i="2"/>
  <c r="V15" i="2"/>
  <c r="V9" i="2"/>
  <c r="V24" i="2"/>
  <c r="V13" i="2"/>
  <c r="V7" i="2"/>
  <c r="V5" i="2"/>
  <c r="V32" i="2"/>
  <c r="V10" i="2"/>
  <c r="V6" i="2"/>
  <c r="X41" i="2"/>
  <c r="X38" i="2"/>
  <c r="X40" i="2"/>
  <c r="X34" i="2"/>
  <c r="X36" i="2"/>
  <c r="X35" i="2"/>
  <c r="X24" i="2"/>
  <c r="X30" i="2"/>
  <c r="X25" i="2"/>
  <c r="X6" i="2"/>
  <c r="X27" i="2"/>
  <c r="X15" i="2"/>
  <c r="X13" i="2"/>
  <c r="AL13" i="2" s="1"/>
  <c r="X21" i="2"/>
  <c r="X12" i="2"/>
  <c r="X5" i="2"/>
  <c r="X31" i="2"/>
  <c r="X18" i="2"/>
  <c r="X16" i="2"/>
  <c r="X8" i="2"/>
  <c r="W44" i="2"/>
  <c r="W43" i="2"/>
  <c r="W40" i="2"/>
  <c r="W36" i="2"/>
  <c r="W42" i="2"/>
  <c r="W41" i="2"/>
  <c r="W38" i="2"/>
  <c r="W32" i="2"/>
  <c r="W31" i="2"/>
  <c r="BK31" i="2" s="1"/>
  <c r="W29" i="2"/>
  <c r="W27" i="2"/>
  <c r="W25" i="2"/>
  <c r="W30" i="2"/>
  <c r="W37" i="2"/>
  <c r="W28" i="2"/>
  <c r="W26" i="2"/>
  <c r="W23" i="2"/>
  <c r="BK23" i="2" s="1"/>
  <c r="W24" i="2"/>
  <c r="BK24" i="2" s="1"/>
  <c r="W20" i="2"/>
  <c r="W17" i="2"/>
  <c r="W15" i="2"/>
  <c r="W13" i="2"/>
  <c r="AQ13" i="2" s="1"/>
  <c r="W11" i="2"/>
  <c r="W5" i="2"/>
  <c r="W34" i="2"/>
  <c r="W33" i="2"/>
  <c r="W18" i="2"/>
  <c r="W16" i="2"/>
  <c r="W14" i="2"/>
  <c r="W9" i="2"/>
  <c r="W8" i="2"/>
  <c r="W35" i="2"/>
  <c r="W10" i="2"/>
  <c r="W12" i="2"/>
  <c r="W7" i="2"/>
  <c r="W39" i="2"/>
  <c r="W22" i="2"/>
  <c r="W19" i="2"/>
  <c r="W6" i="2"/>
  <c r="W21" i="2"/>
  <c r="EF44" i="2"/>
  <c r="EB42" i="2"/>
  <c r="EC42" i="2" s="1"/>
  <c r="EF41" i="2"/>
  <c r="EB44" i="2"/>
  <c r="EC44" i="2" s="1"/>
  <c r="EB39" i="2"/>
  <c r="EC39" i="2" s="1"/>
  <c r="EF43" i="2"/>
  <c r="EB41" i="2"/>
  <c r="EC41" i="2" s="1"/>
  <c r="EB40" i="2"/>
  <c r="EC40" i="2" s="1"/>
  <c r="EF38" i="2"/>
  <c r="EB43" i="2"/>
  <c r="EC43" i="2" s="1"/>
  <c r="EF42" i="2"/>
  <c r="EB38" i="2"/>
  <c r="EC38" i="2" s="1"/>
  <c r="EF37" i="2"/>
  <c r="EB34" i="2"/>
  <c r="EC34" i="2" s="1"/>
  <c r="EF33" i="2"/>
  <c r="EF36" i="2"/>
  <c r="EB35" i="2"/>
  <c r="EC35" i="2" s="1"/>
  <c r="EF34" i="2"/>
  <c r="EB32" i="2"/>
  <c r="EC32" i="2" s="1"/>
  <c r="EF30" i="2"/>
  <c r="EF40" i="2"/>
  <c r="EB30" i="2"/>
  <c r="EC30" i="2" s="1"/>
  <c r="EB28" i="2"/>
  <c r="EC28" i="2" s="1"/>
  <c r="EB26" i="2"/>
  <c r="EC26" i="2" s="1"/>
  <c r="EB24" i="2"/>
  <c r="EC24" i="2" s="1"/>
  <c r="EF35" i="2"/>
  <c r="EB33" i="2"/>
  <c r="EC33" i="2" s="1"/>
  <c r="EF32" i="2"/>
  <c r="EF27" i="2"/>
  <c r="EF25" i="2"/>
  <c r="EF24" i="2"/>
  <c r="EF22" i="2"/>
  <c r="EF20" i="2"/>
  <c r="EF18" i="2"/>
  <c r="EF39" i="2"/>
  <c r="EB37" i="2"/>
  <c r="EC37" i="2" s="1"/>
  <c r="EB31" i="2"/>
  <c r="EC31" i="2" s="1"/>
  <c r="EB29" i="2"/>
  <c r="EC29" i="2" s="1"/>
  <c r="EB22" i="2"/>
  <c r="EC22" i="2" s="1"/>
  <c r="EF31" i="2"/>
  <c r="EB21" i="2"/>
  <c r="EC21" i="2" s="1"/>
  <c r="EB16" i="2"/>
  <c r="EC16" i="2" s="1"/>
  <c r="EB14" i="2"/>
  <c r="EC14" i="2" s="1"/>
  <c r="EB12" i="2"/>
  <c r="EC12" i="2" s="1"/>
  <c r="EB10" i="2"/>
  <c r="EC10" i="2" s="1"/>
  <c r="EF9" i="2"/>
  <c r="EB7" i="2"/>
  <c r="EC7" i="2" s="1"/>
  <c r="EF6" i="2"/>
  <c r="EB36" i="2"/>
  <c r="EC36" i="2" s="1"/>
  <c r="EB19" i="2"/>
  <c r="EC19" i="2" s="1"/>
  <c r="EF17" i="2"/>
  <c r="EF15" i="2"/>
  <c r="EF13" i="2"/>
  <c r="EF11" i="2"/>
  <c r="EF29" i="2"/>
  <c r="EB27" i="2"/>
  <c r="EC27" i="2" s="1"/>
  <c r="EF16" i="2"/>
  <c r="EB11" i="2"/>
  <c r="EC11" i="2" s="1"/>
  <c r="EF10" i="2"/>
  <c r="EF26" i="2"/>
  <c r="EF21" i="2"/>
  <c r="EF14" i="2"/>
  <c r="EB9" i="2"/>
  <c r="EC9" i="2" s="1"/>
  <c r="EF8" i="2"/>
  <c r="EF7" i="2"/>
  <c r="EF23" i="2"/>
  <c r="EB20" i="2"/>
  <c r="EC20" i="2" s="1"/>
  <c r="EB17" i="2"/>
  <c r="EC17" i="2" s="1"/>
  <c r="EB15" i="2"/>
  <c r="EC15" i="2" s="1"/>
  <c r="EB13" i="2"/>
  <c r="EC13" i="2" s="1"/>
  <c r="EB6" i="2"/>
  <c r="EC6" i="2" s="1"/>
  <c r="EB23" i="2"/>
  <c r="EC23" i="2" s="1"/>
  <c r="EB18" i="2"/>
  <c r="EC18" i="2" s="1"/>
  <c r="EF12" i="2"/>
  <c r="EB8" i="2"/>
  <c r="EC8" i="2" s="1"/>
  <c r="EF5" i="2"/>
  <c r="EB5" i="2"/>
  <c r="EF28" i="2"/>
  <c r="EB25" i="2"/>
  <c r="EC25" i="2" s="1"/>
  <c r="EF19" i="2"/>
  <c r="N13" i="1"/>
  <c r="N10" i="1"/>
  <c r="K29" i="1"/>
  <c r="J29" i="1"/>
  <c r="L29" i="1" s="1"/>
  <c r="K28" i="1"/>
  <c r="J28" i="1"/>
  <c r="L28" i="1" s="1"/>
  <c r="K25" i="1"/>
  <c r="J25" i="1"/>
  <c r="L25" i="1" s="1"/>
  <c r="J26" i="1"/>
  <c r="J27" i="1"/>
  <c r="K27" i="1"/>
  <c r="L27" i="1"/>
  <c r="K20" i="1"/>
  <c r="J20" i="1"/>
  <c r="L20" i="1" s="1"/>
  <c r="K19" i="1"/>
  <c r="J19" i="1"/>
  <c r="L19" i="1" s="1"/>
  <c r="K17" i="1"/>
  <c r="J17" i="1"/>
  <c r="L17" i="1" s="1"/>
  <c r="K16" i="1"/>
  <c r="J16" i="1"/>
  <c r="L16" i="1" s="1"/>
  <c r="L15" i="1"/>
  <c r="K15" i="1"/>
  <c r="J15" i="1"/>
  <c r="L14" i="1"/>
  <c r="K14" i="1"/>
  <c r="J14" i="1"/>
  <c r="K13" i="1"/>
  <c r="L13" i="1"/>
  <c r="K12" i="1"/>
  <c r="J12" i="1"/>
  <c r="L12" i="1" s="1"/>
  <c r="K11" i="1"/>
  <c r="J11" i="1"/>
  <c r="L11" i="1" s="1"/>
  <c r="BF17" i="8" l="1"/>
  <c r="AV17" i="8"/>
  <c r="BA17" i="8"/>
  <c r="AB27" i="8"/>
  <c r="AG27" i="8"/>
  <c r="BK33" i="8"/>
  <c r="AQ33" i="8"/>
  <c r="X6" i="4"/>
  <c r="X32" i="4"/>
  <c r="X41" i="4"/>
  <c r="AV9" i="8"/>
  <c r="AB9" i="8"/>
  <c r="BF9" i="8"/>
  <c r="AL9" i="8"/>
  <c r="BA9" i="8"/>
  <c r="AG9" i="8"/>
  <c r="AV19" i="8"/>
  <c r="AG19" i="8"/>
  <c r="AL19" i="8"/>
  <c r="BF19" i="8"/>
  <c r="BA19" i="8"/>
  <c r="BF33" i="8"/>
  <c r="BA33" i="8"/>
  <c r="AV33" i="8"/>
  <c r="AL33" i="8"/>
  <c r="AG33" i="8"/>
  <c r="AB33" i="8"/>
  <c r="AV29" i="8"/>
  <c r="BA29" i="8"/>
  <c r="AL29" i="8"/>
  <c r="AG29" i="8"/>
  <c r="BF29" i="8"/>
  <c r="X11" i="2"/>
  <c r="X28" i="2"/>
  <c r="X19" i="2"/>
  <c r="X10" i="2"/>
  <c r="X17" i="2"/>
  <c r="X9" i="2"/>
  <c r="X20" i="2"/>
  <c r="X39" i="2"/>
  <c r="X33" i="2"/>
  <c r="BA33" i="2" s="1"/>
  <c r="X42" i="2"/>
  <c r="X9" i="4"/>
  <c r="X15" i="4"/>
  <c r="X14" i="4"/>
  <c r="BA14" i="4" s="1"/>
  <c r="X40" i="4"/>
  <c r="X42" i="4"/>
  <c r="BF8" i="8"/>
  <c r="BA8" i="8"/>
  <c r="AV8" i="8"/>
  <c r="BA26" i="8"/>
  <c r="AV26" i="8"/>
  <c r="AG26" i="8"/>
  <c r="BF26" i="8"/>
  <c r="BF22" i="8"/>
  <c r="AV22" i="8"/>
  <c r="AB22" i="8"/>
  <c r="BA22" i="8"/>
  <c r="AG22" i="8"/>
  <c r="AL22" i="8"/>
  <c r="AV5" i="8"/>
  <c r="AB5" i="8"/>
  <c r="BF5" i="8"/>
  <c r="AL5" i="8"/>
  <c r="BA5" i="8"/>
  <c r="AG5" i="8"/>
  <c r="BF21" i="8"/>
  <c r="AL21" i="8"/>
  <c r="BA21" i="8"/>
  <c r="AG21" i="8"/>
  <c r="AB21" i="8"/>
  <c r="AV21" i="8"/>
  <c r="BF31" i="8"/>
  <c r="BA31" i="8"/>
  <c r="AV31" i="8"/>
  <c r="AB31" i="8"/>
  <c r="BK9" i="8"/>
  <c r="AQ9" i="8"/>
  <c r="BK6" i="8"/>
  <c r="AQ6" i="8"/>
  <c r="BK18" i="8"/>
  <c r="AQ18" i="8"/>
  <c r="BK17" i="8"/>
  <c r="AQ17" i="8"/>
  <c r="BK28" i="8"/>
  <c r="AQ28" i="8"/>
  <c r="BK25" i="8"/>
  <c r="AQ25" i="8"/>
  <c r="BA30" i="8"/>
  <c r="AG30" i="8"/>
  <c r="AB30" i="8"/>
  <c r="BF30" i="8"/>
  <c r="AV30" i="8"/>
  <c r="AL30" i="8"/>
  <c r="BF32" i="8"/>
  <c r="BA32" i="8"/>
  <c r="AV32" i="8"/>
  <c r="AL32" i="8"/>
  <c r="AG32" i="8"/>
  <c r="AB32" i="8"/>
  <c r="BF28" i="8"/>
  <c r="BA28" i="8"/>
  <c r="BK5" i="8"/>
  <c r="AQ5" i="8"/>
  <c r="BK11" i="8"/>
  <c r="AQ11" i="8"/>
  <c r="X10" i="4"/>
  <c r="X37" i="4"/>
  <c r="BF18" i="8"/>
  <c r="AG18" i="8"/>
  <c r="AV18" i="8"/>
  <c r="BA18" i="8"/>
  <c r="AV11" i="8"/>
  <c r="AB11" i="8"/>
  <c r="BF11" i="8"/>
  <c r="AL11" i="8"/>
  <c r="BA11" i="8"/>
  <c r="AG11" i="8"/>
  <c r="AQ30" i="8"/>
  <c r="BK30" i="8"/>
  <c r="BK10" i="8"/>
  <c r="AQ10" i="8"/>
  <c r="BK32" i="8"/>
  <c r="AQ32" i="8"/>
  <c r="BK14" i="8"/>
  <c r="AQ14" i="8"/>
  <c r="BK26" i="8"/>
  <c r="AQ26" i="8"/>
  <c r="BK8" i="8"/>
  <c r="AQ8" i="8"/>
  <c r="X14" i="2"/>
  <c r="X29" i="2"/>
  <c r="X7" i="2"/>
  <c r="X26" i="2"/>
  <c r="X23" i="2"/>
  <c r="BF23" i="2" s="1"/>
  <c r="X43" i="2"/>
  <c r="X22" i="2"/>
  <c r="X32" i="2"/>
  <c r="AV32" i="2" s="1"/>
  <c r="X37" i="2"/>
  <c r="X13" i="4"/>
  <c r="AL13" i="4" s="1"/>
  <c r="X23" i="4"/>
  <c r="BF23" i="4" s="1"/>
  <c r="X18" i="4"/>
  <c r="AV18" i="4" s="1"/>
  <c r="X35" i="4"/>
  <c r="X28" i="4"/>
  <c r="BF14" i="8"/>
  <c r="AV14" i="8"/>
  <c r="BA14" i="8"/>
  <c r="BF6" i="8"/>
  <c r="AL6" i="8"/>
  <c r="AV6" i="8"/>
  <c r="AB6" i="8"/>
  <c r="BA6" i="8"/>
  <c r="AG6" i="8"/>
  <c r="BF25" i="8"/>
  <c r="BA25" i="8"/>
  <c r="AV25" i="8"/>
  <c r="AL25" i="8"/>
  <c r="AG25" i="8"/>
  <c r="AB25" i="8"/>
  <c r="BA12" i="8"/>
  <c r="BF12" i="8"/>
  <c r="AL12" i="8"/>
  <c r="BA10" i="8"/>
  <c r="BB10" i="8" s="1"/>
  <c r="DE10" i="8" s="1"/>
  <c r="AV10" i="8"/>
  <c r="BA34" i="8"/>
  <c r="AG34" i="8"/>
  <c r="AH34" i="8" s="1"/>
  <c r="CC34" i="8" s="1"/>
  <c r="AV34" i="8"/>
  <c r="AB34" i="8"/>
  <c r="BF34" i="8"/>
  <c r="AQ12" i="8"/>
  <c r="BK12" i="8"/>
  <c r="AQ22" i="8"/>
  <c r="BK22" i="8"/>
  <c r="BK21" i="8"/>
  <c r="AQ21" i="8"/>
  <c r="BK19" i="8"/>
  <c r="AQ19" i="8"/>
  <c r="BK34" i="8"/>
  <c r="BL34" i="8" s="1"/>
  <c r="DS34" i="8" s="1"/>
  <c r="AQ34" i="8"/>
  <c r="BK29" i="8"/>
  <c r="AQ29" i="8"/>
  <c r="V19" i="3"/>
  <c r="V31" i="3"/>
  <c r="V6" i="3"/>
  <c r="V20" i="3"/>
  <c r="V39" i="3"/>
  <c r="V12" i="3"/>
  <c r="V17" i="3"/>
  <c r="V18" i="3"/>
  <c r="V32" i="3"/>
  <c r="V40" i="3"/>
  <c r="X11" i="4"/>
  <c r="X17" i="4"/>
  <c r="BF17" i="4" s="1"/>
  <c r="X19" i="4"/>
  <c r="BF19" i="4" s="1"/>
  <c r="X24" i="4"/>
  <c r="X12" i="4"/>
  <c r="X20" i="4"/>
  <c r="X27" i="4"/>
  <c r="AG27" i="4" s="1"/>
  <c r="X43" i="4"/>
  <c r="X39" i="4"/>
  <c r="X30" i="4"/>
  <c r="AL30" i="4" s="1"/>
  <c r="V5" i="3"/>
  <c r="V27" i="3"/>
  <c r="V26" i="3"/>
  <c r="V37" i="3"/>
  <c r="V41" i="3"/>
  <c r="X8" i="4"/>
  <c r="X21" i="4"/>
  <c r="AV21" i="4" s="1"/>
  <c r="X5" i="4"/>
  <c r="X7" i="4"/>
  <c r="X16" i="4"/>
  <c r="X29" i="4"/>
  <c r="AG29" i="4" s="1"/>
  <c r="X34" i="4"/>
  <c r="X36" i="4"/>
  <c r="X26" i="4"/>
  <c r="BA26" i="4" s="1"/>
  <c r="V7" i="3"/>
  <c r="V9" i="3"/>
  <c r="V13" i="3"/>
  <c r="V21" i="3"/>
  <c r="V14" i="3"/>
  <c r="V22" i="3"/>
  <c r="V29" i="3"/>
  <c r="V33" i="3"/>
  <c r="V38" i="3"/>
  <c r="V43" i="3"/>
  <c r="V10" i="3"/>
  <c r="V8" i="3"/>
  <c r="V15" i="3"/>
  <c r="V25" i="3"/>
  <c r="V16" i="3"/>
  <c r="V24" i="3"/>
  <c r="V30" i="3"/>
  <c r="V35" i="3"/>
  <c r="V36" i="3"/>
  <c r="BK34" i="4"/>
  <c r="AQ34" i="4"/>
  <c r="BK9" i="4"/>
  <c r="AQ9" i="4"/>
  <c r="BK33" i="4"/>
  <c r="AQ33" i="4"/>
  <c r="AV31" i="4"/>
  <c r="AB31" i="4"/>
  <c r="BF31" i="4"/>
  <c r="BA31" i="4"/>
  <c r="BF22" i="4"/>
  <c r="BA22" i="4"/>
  <c r="AV22" i="4"/>
  <c r="AL22" i="4"/>
  <c r="AG22" i="4"/>
  <c r="AB22" i="4"/>
  <c r="AQ12" i="4"/>
  <c r="BK12" i="4"/>
  <c r="BK10" i="4"/>
  <c r="AQ10" i="4"/>
  <c r="BK21" i="4"/>
  <c r="AQ21" i="4"/>
  <c r="BK22" i="4"/>
  <c r="AQ22" i="4"/>
  <c r="EK42" i="4"/>
  <c r="EK39" i="4"/>
  <c r="EK35" i="4"/>
  <c r="EK36" i="4"/>
  <c r="EK33" i="4"/>
  <c r="EK44" i="4"/>
  <c r="EK40" i="4"/>
  <c r="EK41" i="4"/>
  <c r="EK34" i="4"/>
  <c r="EK37" i="4"/>
  <c r="EK43" i="4"/>
  <c r="EK31" i="4"/>
  <c r="EK28" i="4"/>
  <c r="EK32" i="4"/>
  <c r="EK30" i="4"/>
  <c r="EK29" i="4"/>
  <c r="EK27" i="4"/>
  <c r="EK23" i="4"/>
  <c r="EK25" i="4"/>
  <c r="EK22" i="4"/>
  <c r="EK8" i="4"/>
  <c r="EK38" i="4"/>
  <c r="EK21" i="4"/>
  <c r="EK19" i="4"/>
  <c r="EK24" i="4"/>
  <c r="EK20" i="4"/>
  <c r="EK18" i="4"/>
  <c r="EK14" i="4"/>
  <c r="EK10" i="4"/>
  <c r="EJ5" i="4"/>
  <c r="EK13" i="4"/>
  <c r="EK26" i="4"/>
  <c r="EK17" i="4"/>
  <c r="EK16" i="4"/>
  <c r="EK12" i="4"/>
  <c r="EK6" i="4"/>
  <c r="EK15" i="4"/>
  <c r="EK11" i="4"/>
  <c r="EK9" i="4"/>
  <c r="EK5" i="4"/>
  <c r="EK7" i="4"/>
  <c r="EJ41" i="4"/>
  <c r="AV11" i="4"/>
  <c r="AB11" i="4"/>
  <c r="BA11" i="4"/>
  <c r="AG11" i="4"/>
  <c r="BF11" i="4"/>
  <c r="AL11" i="4"/>
  <c r="BA12" i="4"/>
  <c r="BF12" i="4"/>
  <c r="AL12" i="4"/>
  <c r="BA30" i="4"/>
  <c r="BK19" i="4"/>
  <c r="AQ19" i="4"/>
  <c r="BK18" i="4"/>
  <c r="AQ18" i="4"/>
  <c r="BK28" i="4"/>
  <c r="AQ28" i="4"/>
  <c r="BK30" i="4"/>
  <c r="AQ30" i="4"/>
  <c r="EJ7" i="4"/>
  <c r="EJ16" i="4"/>
  <c r="EJ15" i="4"/>
  <c r="EJ36" i="4"/>
  <c r="EJ43" i="4"/>
  <c r="EJ35" i="4"/>
  <c r="EJ40" i="4"/>
  <c r="BF8" i="4"/>
  <c r="BA8" i="4"/>
  <c r="AV8" i="4"/>
  <c r="BF21" i="4"/>
  <c r="BA21" i="4"/>
  <c r="AG21" i="4"/>
  <c r="AB21" i="4"/>
  <c r="BF5" i="4"/>
  <c r="BA5" i="4"/>
  <c r="AV5" i="4"/>
  <c r="AL5" i="4"/>
  <c r="AG5" i="4"/>
  <c r="AB5" i="4"/>
  <c r="AV29" i="4"/>
  <c r="BA29" i="4"/>
  <c r="BF29" i="4"/>
  <c r="BF34" i="4"/>
  <c r="AG34" i="4"/>
  <c r="BA34" i="4"/>
  <c r="AB34" i="4"/>
  <c r="AV34" i="4"/>
  <c r="AV26" i="4"/>
  <c r="BK6" i="4"/>
  <c r="AQ6" i="4"/>
  <c r="BK14" i="4"/>
  <c r="AQ14" i="4"/>
  <c r="BK17" i="4"/>
  <c r="AQ17" i="4"/>
  <c r="EJ20" i="4"/>
  <c r="EJ42" i="4"/>
  <c r="BF9" i="4"/>
  <c r="BA9" i="4"/>
  <c r="AV9" i="4"/>
  <c r="AL9" i="4"/>
  <c r="AG9" i="4"/>
  <c r="AB9" i="4"/>
  <c r="BF25" i="4"/>
  <c r="BA25" i="4"/>
  <c r="AV25" i="4"/>
  <c r="AL25" i="4"/>
  <c r="AG25" i="4"/>
  <c r="AB25" i="4"/>
  <c r="BF14" i="4"/>
  <c r="AV14" i="4"/>
  <c r="BF33" i="4"/>
  <c r="BA33" i="4"/>
  <c r="AV33" i="4"/>
  <c r="AW33" i="4" s="1"/>
  <c r="CX33" i="4" s="1"/>
  <c r="AL33" i="4"/>
  <c r="AG33" i="4"/>
  <c r="AB33" i="4"/>
  <c r="ED40" i="4"/>
  <c r="ED43" i="4"/>
  <c r="ED37" i="4"/>
  <c r="ED32" i="4"/>
  <c r="ED36" i="4"/>
  <c r="ED42" i="4"/>
  <c r="ED41" i="4"/>
  <c r="ED39" i="4"/>
  <c r="ED34" i="4"/>
  <c r="ED31" i="4"/>
  <c r="ED44" i="4"/>
  <c r="ED35" i="4"/>
  <c r="ED33" i="4"/>
  <c r="ED38" i="4"/>
  <c r="ED27" i="4"/>
  <c r="ED28" i="4"/>
  <c r="ED25" i="4"/>
  <c r="ED29" i="4"/>
  <c r="ED24" i="4"/>
  <c r="ED9" i="4"/>
  <c r="ED6" i="4"/>
  <c r="ED22" i="4"/>
  <c r="ED20" i="4"/>
  <c r="ED18" i="4"/>
  <c r="ED26" i="4"/>
  <c r="ED23" i="4"/>
  <c r="ED21" i="4"/>
  <c r="ED19" i="4"/>
  <c r="ED15" i="4"/>
  <c r="ED14" i="4"/>
  <c r="ED11" i="4"/>
  <c r="ED10" i="4"/>
  <c r="ED8" i="4"/>
  <c r="ED30" i="4"/>
  <c r="ED17" i="4"/>
  <c r="ED16" i="4"/>
  <c r="ED12" i="4"/>
  <c r="ED5" i="4"/>
  <c r="ED13" i="4"/>
  <c r="EC5" i="4"/>
  <c r="ED7" i="4"/>
  <c r="BK11" i="4"/>
  <c r="AQ11" i="4"/>
  <c r="BK5" i="4"/>
  <c r="AQ5" i="4"/>
  <c r="BK8" i="4"/>
  <c r="AQ8" i="4"/>
  <c r="BK25" i="4"/>
  <c r="AQ25" i="4"/>
  <c r="BK26" i="4"/>
  <c r="AQ26" i="4"/>
  <c r="BK29" i="4"/>
  <c r="AQ29" i="4"/>
  <c r="BK32" i="4"/>
  <c r="AQ32" i="4"/>
  <c r="EJ38" i="4"/>
  <c r="EJ39" i="4"/>
  <c r="EJ37" i="4"/>
  <c r="BA6" i="4"/>
  <c r="AG6" i="4"/>
  <c r="BF6" i="4"/>
  <c r="AV6" i="4"/>
  <c r="AL6" i="4"/>
  <c r="AB6" i="4"/>
  <c r="BA10" i="4"/>
  <c r="AV10" i="4"/>
  <c r="BA18" i="4"/>
  <c r="AG18" i="4"/>
  <c r="BF32" i="4"/>
  <c r="BA32" i="4"/>
  <c r="BB32" i="4" s="1"/>
  <c r="DE32" i="4" s="1"/>
  <c r="AV32" i="4"/>
  <c r="AL32" i="4"/>
  <c r="AG32" i="4"/>
  <c r="AB32" i="4"/>
  <c r="AC32" i="4" s="1"/>
  <c r="BY32" i="4" s="1"/>
  <c r="BA28" i="4"/>
  <c r="BF28" i="4"/>
  <c r="BK5" i="3"/>
  <c r="AQ5" i="3"/>
  <c r="BK12" i="3"/>
  <c r="AQ12" i="3"/>
  <c r="BK9" i="3"/>
  <c r="AQ9" i="3"/>
  <c r="BK30" i="3"/>
  <c r="AQ30" i="3"/>
  <c r="EK43" i="3"/>
  <c r="EK40" i="3"/>
  <c r="EK41" i="3"/>
  <c r="EK42" i="3"/>
  <c r="EK38" i="3"/>
  <c r="EK39" i="3"/>
  <c r="EK35" i="3"/>
  <c r="EK37" i="3"/>
  <c r="EK33" i="3"/>
  <c r="EK29" i="3"/>
  <c r="EK31" i="3"/>
  <c r="EK30" i="3"/>
  <c r="EK28" i="3"/>
  <c r="EK26" i="3"/>
  <c r="EK44" i="3"/>
  <c r="EK32" i="3"/>
  <c r="EK36" i="3"/>
  <c r="EK34" i="3"/>
  <c r="EK25" i="3"/>
  <c r="EK27" i="3"/>
  <c r="EK24" i="3"/>
  <c r="EK22" i="3"/>
  <c r="EK20" i="3"/>
  <c r="EK18" i="3"/>
  <c r="EK23" i="3"/>
  <c r="EK21" i="3"/>
  <c r="EK15" i="3"/>
  <c r="EK12" i="3"/>
  <c r="EK8" i="3"/>
  <c r="EK16" i="3"/>
  <c r="EK19" i="3"/>
  <c r="EK5" i="3"/>
  <c r="EK7" i="3"/>
  <c r="EK14" i="3"/>
  <c r="EK13" i="3"/>
  <c r="EK11" i="3"/>
  <c r="EK9" i="3"/>
  <c r="EK6" i="3"/>
  <c r="EJ5" i="3"/>
  <c r="EK17" i="3"/>
  <c r="EK10" i="3"/>
  <c r="EJ20" i="3"/>
  <c r="EJ35" i="3"/>
  <c r="EJ42" i="3"/>
  <c r="BF6" i="3"/>
  <c r="BA6" i="3"/>
  <c r="AV6" i="3"/>
  <c r="AL6" i="3"/>
  <c r="AG6" i="3"/>
  <c r="AB6" i="3"/>
  <c r="BF8" i="3"/>
  <c r="BA8" i="3"/>
  <c r="AV8" i="3"/>
  <c r="BF12" i="3"/>
  <c r="AL12" i="3"/>
  <c r="BA12" i="3"/>
  <c r="BF26" i="3"/>
  <c r="BA26" i="3"/>
  <c r="AV26" i="3"/>
  <c r="AG26" i="3"/>
  <c r="BF29" i="3"/>
  <c r="BA29" i="3"/>
  <c r="AV29" i="3"/>
  <c r="AL29" i="3"/>
  <c r="AG29" i="3"/>
  <c r="ED44" i="3"/>
  <c r="ED41" i="3"/>
  <c r="ED42" i="3"/>
  <c r="ED39" i="3"/>
  <c r="ED40" i="3"/>
  <c r="ED43" i="3"/>
  <c r="ED37" i="3"/>
  <c r="ED35" i="3"/>
  <c r="ED32" i="3"/>
  <c r="ED38" i="3"/>
  <c r="ED34" i="3"/>
  <c r="ED33" i="3"/>
  <c r="ED30" i="3"/>
  <c r="ED28" i="3"/>
  <c r="ED36" i="3"/>
  <c r="ED29" i="3"/>
  <c r="ED27" i="3"/>
  <c r="ED26" i="3"/>
  <c r="ED31" i="3"/>
  <c r="ED25" i="3"/>
  <c r="ED21" i="3"/>
  <c r="ED19" i="3"/>
  <c r="ED17" i="3"/>
  <c r="ED22" i="3"/>
  <c r="ED12" i="3"/>
  <c r="ED9" i="3"/>
  <c r="ED6" i="3"/>
  <c r="EC5" i="3"/>
  <c r="ED24" i="3"/>
  <c r="ED11" i="3"/>
  <c r="ED23" i="3"/>
  <c r="ED14" i="3"/>
  <c r="ED13" i="3"/>
  <c r="ED10" i="3"/>
  <c r="ED7" i="3"/>
  <c r="ED20" i="3"/>
  <c r="ED18" i="3"/>
  <c r="ED16" i="3"/>
  <c r="ED8" i="3"/>
  <c r="ED15" i="3"/>
  <c r="ED5" i="3"/>
  <c r="BK11" i="3"/>
  <c r="AQ11" i="3"/>
  <c r="BK22" i="3"/>
  <c r="AQ22" i="3"/>
  <c r="BK14" i="3"/>
  <c r="AQ14" i="3"/>
  <c r="BK34" i="3"/>
  <c r="AQ34" i="3"/>
  <c r="BK25" i="3"/>
  <c r="AQ25" i="3"/>
  <c r="BK29" i="3"/>
  <c r="AQ29" i="3"/>
  <c r="BK33" i="3"/>
  <c r="AQ33" i="3"/>
  <c r="EJ16" i="3"/>
  <c r="EJ38" i="3"/>
  <c r="EJ43" i="3"/>
  <c r="BF5" i="3"/>
  <c r="AV5" i="3"/>
  <c r="AL5" i="3"/>
  <c r="AB5" i="3"/>
  <c r="BA5" i="3"/>
  <c r="AG5" i="3"/>
  <c r="BF9" i="3"/>
  <c r="BA9" i="3"/>
  <c r="AV9" i="3"/>
  <c r="AL9" i="3"/>
  <c r="AG9" i="3"/>
  <c r="AB9" i="3"/>
  <c r="AV14" i="3"/>
  <c r="BA14" i="3"/>
  <c r="BF14" i="3"/>
  <c r="BA22" i="3"/>
  <c r="AG22" i="3"/>
  <c r="BF22" i="3"/>
  <c r="AV22" i="3"/>
  <c r="AL22" i="3"/>
  <c r="AB22" i="3"/>
  <c r="BF17" i="3"/>
  <c r="AV17" i="3"/>
  <c r="BA17" i="3"/>
  <c r="AG27" i="3"/>
  <c r="AB27" i="3"/>
  <c r="BF30" i="3"/>
  <c r="BA30" i="3"/>
  <c r="AV30" i="3"/>
  <c r="AL30" i="3"/>
  <c r="AG30" i="3"/>
  <c r="AB30" i="3"/>
  <c r="BF32" i="3"/>
  <c r="BA32" i="3"/>
  <c r="AV32" i="3"/>
  <c r="AL32" i="3"/>
  <c r="AG32" i="3"/>
  <c r="AB32" i="3"/>
  <c r="BK8" i="3"/>
  <c r="AQ8" i="3"/>
  <c r="BK17" i="3"/>
  <c r="AQ17" i="3"/>
  <c r="BK19" i="3"/>
  <c r="AQ19" i="3"/>
  <c r="BK26" i="3"/>
  <c r="AQ26" i="3"/>
  <c r="EJ7" i="3"/>
  <c r="EJ15" i="3"/>
  <c r="EJ37" i="3"/>
  <c r="EJ41" i="3"/>
  <c r="AV11" i="3"/>
  <c r="AB11" i="3"/>
  <c r="BA11" i="3"/>
  <c r="AG11" i="3"/>
  <c r="BF11" i="3"/>
  <c r="AL11" i="3"/>
  <c r="BF19" i="3"/>
  <c r="BA19" i="3"/>
  <c r="AV19" i="3"/>
  <c r="AL19" i="3"/>
  <c r="AG19" i="3"/>
  <c r="BF31" i="3"/>
  <c r="BA31" i="3"/>
  <c r="AV31" i="3"/>
  <c r="AB31" i="3"/>
  <c r="BA34" i="3"/>
  <c r="AB34" i="3"/>
  <c r="AG34" i="3"/>
  <c r="AV34" i="3"/>
  <c r="BF34" i="3"/>
  <c r="BK10" i="3"/>
  <c r="AQ10" i="3"/>
  <c r="BK6" i="3"/>
  <c r="BL23" i="3" s="1"/>
  <c r="DS23" i="3" s="1"/>
  <c r="AQ6" i="3"/>
  <c r="BK18" i="3"/>
  <c r="AQ18" i="3"/>
  <c r="BK21" i="3"/>
  <c r="AQ21" i="3"/>
  <c r="BK28" i="3"/>
  <c r="AQ28" i="3"/>
  <c r="BK32" i="3"/>
  <c r="AQ32" i="3"/>
  <c r="EJ36" i="3"/>
  <c r="EJ40" i="3"/>
  <c r="EJ39" i="3"/>
  <c r="BA10" i="3"/>
  <c r="AV10" i="3"/>
  <c r="BF18" i="3"/>
  <c r="AV18" i="3"/>
  <c r="AG18" i="3"/>
  <c r="BA18" i="3"/>
  <c r="BF28" i="3"/>
  <c r="BA28" i="3"/>
  <c r="BF21" i="3"/>
  <c r="BA21" i="3"/>
  <c r="AV21" i="3"/>
  <c r="AL21" i="3"/>
  <c r="AG21" i="3"/>
  <c r="AB21" i="3"/>
  <c r="BF25" i="3"/>
  <c r="BA25" i="3"/>
  <c r="AV25" i="3"/>
  <c r="AL25" i="3"/>
  <c r="AG25" i="3"/>
  <c r="AB25" i="3"/>
  <c r="BF33" i="3"/>
  <c r="BA33" i="3"/>
  <c r="BB33" i="3" s="1"/>
  <c r="DE33" i="3" s="1"/>
  <c r="AV33" i="3"/>
  <c r="AW33" i="3" s="1"/>
  <c r="CX33" i="3" s="1"/>
  <c r="AL33" i="3"/>
  <c r="AG33" i="3"/>
  <c r="AB33" i="3"/>
  <c r="AC33" i="3" s="1"/>
  <c r="BY33" i="3" s="1"/>
  <c r="BK8" i="2"/>
  <c r="AQ8" i="2"/>
  <c r="BK18" i="2"/>
  <c r="AQ18" i="2"/>
  <c r="BK28" i="2"/>
  <c r="AQ28" i="2"/>
  <c r="BF11" i="2"/>
  <c r="BA11" i="2"/>
  <c r="AV11" i="2"/>
  <c r="AL11" i="2"/>
  <c r="AG11" i="2"/>
  <c r="AB11" i="2"/>
  <c r="BF28" i="2"/>
  <c r="BA28" i="2"/>
  <c r="BF17" i="2"/>
  <c r="BA17" i="2"/>
  <c r="AV17" i="2"/>
  <c r="AV9" i="2"/>
  <c r="AB9" i="2"/>
  <c r="BA9" i="2"/>
  <c r="AG9" i="2"/>
  <c r="BF9" i="2"/>
  <c r="AL9" i="2"/>
  <c r="BF33" i="2"/>
  <c r="AL33" i="2"/>
  <c r="AV33" i="2"/>
  <c r="AB33" i="2"/>
  <c r="ED40" i="2"/>
  <c r="ED43" i="2"/>
  <c r="ED42" i="2"/>
  <c r="ED37" i="2"/>
  <c r="ED44" i="2"/>
  <c r="ED39" i="2"/>
  <c r="ED36" i="2"/>
  <c r="ED33" i="2"/>
  <c r="ED41" i="2"/>
  <c r="ED38" i="2"/>
  <c r="ED35" i="2"/>
  <c r="ED32" i="2"/>
  <c r="ED31" i="2"/>
  <c r="ED29" i="2"/>
  <c r="ED27" i="2"/>
  <c r="ED25" i="2"/>
  <c r="ED30" i="2"/>
  <c r="ED28" i="2"/>
  <c r="ED26" i="2"/>
  <c r="ED23" i="2"/>
  <c r="ED22" i="2"/>
  <c r="ED17" i="2"/>
  <c r="ED15" i="2"/>
  <c r="ED13" i="2"/>
  <c r="ED11" i="2"/>
  <c r="ED5" i="2"/>
  <c r="ED21" i="2"/>
  <c r="ED20" i="2"/>
  <c r="ED18" i="2"/>
  <c r="ED12" i="2"/>
  <c r="ED6" i="2"/>
  <c r="EC5" i="2"/>
  <c r="ED16" i="2"/>
  <c r="ED10" i="2"/>
  <c r="ED34" i="2"/>
  <c r="ED14" i="2"/>
  <c r="ED7" i="2"/>
  <c r="ED19" i="2"/>
  <c r="ED9" i="2"/>
  <c r="ED24" i="2"/>
  <c r="ED8" i="2"/>
  <c r="BK10" i="2"/>
  <c r="AQ10" i="2"/>
  <c r="BK14" i="2"/>
  <c r="AQ14" i="2"/>
  <c r="BA12" i="2"/>
  <c r="BF12" i="2"/>
  <c r="AL12" i="2"/>
  <c r="BK21" i="2"/>
  <c r="AQ21" i="2"/>
  <c r="BK5" i="2"/>
  <c r="AQ5" i="2"/>
  <c r="BK17" i="2"/>
  <c r="AQ17" i="2"/>
  <c r="BK26" i="2"/>
  <c r="AQ26" i="2"/>
  <c r="BK25" i="2"/>
  <c r="AQ25" i="2"/>
  <c r="BK32" i="2"/>
  <c r="AQ32" i="2"/>
  <c r="BF8" i="2"/>
  <c r="AV8" i="2"/>
  <c r="BA8" i="2"/>
  <c r="BA18" i="2"/>
  <c r="BF18" i="2"/>
  <c r="AG18" i="2"/>
  <c r="AV18" i="2"/>
  <c r="BF5" i="2"/>
  <c r="BA5" i="2"/>
  <c r="AV5" i="2"/>
  <c r="AL5" i="2"/>
  <c r="AG5" i="2"/>
  <c r="AB5" i="2"/>
  <c r="BA21" i="2"/>
  <c r="AG21" i="2"/>
  <c r="AV21" i="2"/>
  <c r="AB21" i="2"/>
  <c r="BF21" i="2"/>
  <c r="AL21" i="2"/>
  <c r="BF6" i="2"/>
  <c r="AL6" i="2"/>
  <c r="AB6" i="2"/>
  <c r="BA6" i="2"/>
  <c r="AG6" i="2"/>
  <c r="AV6" i="2"/>
  <c r="AL30" i="2"/>
  <c r="AG30" i="2"/>
  <c r="AB30" i="2"/>
  <c r="BF30" i="2"/>
  <c r="AV30" i="2"/>
  <c r="BA30" i="2"/>
  <c r="BF34" i="2"/>
  <c r="BA34" i="2"/>
  <c r="AG34" i="2"/>
  <c r="AV34" i="2"/>
  <c r="AB34" i="2"/>
  <c r="EK42" i="2"/>
  <c r="EK44" i="2"/>
  <c r="EK39" i="2"/>
  <c r="EK43" i="2"/>
  <c r="EK38" i="2"/>
  <c r="EK41" i="2"/>
  <c r="EK40" i="2"/>
  <c r="EK34" i="2"/>
  <c r="EK36" i="2"/>
  <c r="EK33" i="2"/>
  <c r="EK30" i="2"/>
  <c r="EK28" i="2"/>
  <c r="EK26" i="2"/>
  <c r="EK24" i="2"/>
  <c r="EK27" i="2"/>
  <c r="EK25" i="2"/>
  <c r="EK31" i="2"/>
  <c r="EK22" i="2"/>
  <c r="EK35" i="2"/>
  <c r="EK29" i="2"/>
  <c r="EK16" i="2"/>
  <c r="EK14" i="2"/>
  <c r="EK12" i="2"/>
  <c r="EK10" i="2"/>
  <c r="EK7" i="2"/>
  <c r="EK21" i="2"/>
  <c r="EK20" i="2"/>
  <c r="EK18" i="2"/>
  <c r="EK19" i="2"/>
  <c r="EK11" i="2"/>
  <c r="EK6" i="2"/>
  <c r="EJ5" i="2"/>
  <c r="EK32" i="2"/>
  <c r="EK23" i="2"/>
  <c r="EK8" i="2"/>
  <c r="EK15" i="2"/>
  <c r="EK13" i="2"/>
  <c r="EK37" i="2"/>
  <c r="EK9" i="2"/>
  <c r="EK5" i="2"/>
  <c r="EK17" i="2"/>
  <c r="EJ15" i="2"/>
  <c r="EJ41" i="2"/>
  <c r="EJ43" i="2"/>
  <c r="BK6" i="2"/>
  <c r="AQ6" i="2"/>
  <c r="BK11" i="2"/>
  <c r="AQ11" i="2"/>
  <c r="BF19" i="2"/>
  <c r="AL19" i="2"/>
  <c r="BA19" i="2"/>
  <c r="AG19" i="2"/>
  <c r="AV19" i="2"/>
  <c r="EJ35" i="2"/>
  <c r="BK19" i="2"/>
  <c r="AQ19" i="2"/>
  <c r="AQ12" i="2"/>
  <c r="AR12" i="2" s="1"/>
  <c r="CQ12" i="2" s="1"/>
  <c r="BK12" i="2"/>
  <c r="BK9" i="2"/>
  <c r="AQ9" i="2"/>
  <c r="BK33" i="2"/>
  <c r="AQ33" i="2"/>
  <c r="BK29" i="2"/>
  <c r="AQ29" i="2"/>
  <c r="BF14" i="2"/>
  <c r="AV14" i="2"/>
  <c r="BA14" i="2"/>
  <c r="BF29" i="2"/>
  <c r="BA29" i="2"/>
  <c r="AV29" i="2"/>
  <c r="AL29" i="2"/>
  <c r="AG29" i="2"/>
  <c r="BF26" i="2"/>
  <c r="BA26" i="2"/>
  <c r="AV26" i="2"/>
  <c r="AG26" i="2"/>
  <c r="BF22" i="2"/>
  <c r="AL22" i="2"/>
  <c r="AM22" i="2" s="1"/>
  <c r="CJ22" i="2" s="1"/>
  <c r="BA22" i="2"/>
  <c r="AG22" i="2"/>
  <c r="AV22" i="2"/>
  <c r="AB22" i="2"/>
  <c r="BF32" i="2"/>
  <c r="BA32" i="2"/>
  <c r="AG32" i="2"/>
  <c r="AB32" i="2"/>
  <c r="EJ16" i="2"/>
  <c r="EJ36" i="2"/>
  <c r="EJ42" i="2"/>
  <c r="EJ40" i="2"/>
  <c r="BA10" i="2"/>
  <c r="AV10" i="2"/>
  <c r="AW10" i="2" s="1"/>
  <c r="CX10" i="2" s="1"/>
  <c r="BK22" i="2"/>
  <c r="AQ22" i="2"/>
  <c r="AQ34" i="2"/>
  <c r="BK34" i="2"/>
  <c r="BK30" i="2"/>
  <c r="AQ30" i="2"/>
  <c r="BF31" i="2"/>
  <c r="BG31" i="2" s="1"/>
  <c r="DL31" i="2" s="1"/>
  <c r="BA31" i="2"/>
  <c r="AV31" i="2"/>
  <c r="AB31" i="2"/>
  <c r="AM13" i="2"/>
  <c r="CJ13" i="2" s="1"/>
  <c r="AG27" i="2"/>
  <c r="AB27" i="2"/>
  <c r="BF25" i="2"/>
  <c r="BA25" i="2"/>
  <c r="BB25" i="2" s="1"/>
  <c r="DE25" i="2" s="1"/>
  <c r="AV25" i="2"/>
  <c r="AL25" i="2"/>
  <c r="AG25" i="2"/>
  <c r="AB25" i="2"/>
  <c r="AC25" i="2" s="1"/>
  <c r="BY25" i="2" s="1"/>
  <c r="EJ7" i="2"/>
  <c r="EJ20" i="2"/>
  <c r="EJ38" i="2"/>
  <c r="EJ39" i="2"/>
  <c r="EJ37" i="2"/>
  <c r="K10" i="1"/>
  <c r="J10" i="1"/>
  <c r="L10" i="1" s="1"/>
  <c r="N8" i="1"/>
  <c r="N7" i="1"/>
  <c r="N6" i="1"/>
  <c r="BL21" i="8" l="1"/>
  <c r="DS21" i="8" s="1"/>
  <c r="AR12" i="8"/>
  <c r="CQ12" i="8" s="1"/>
  <c r="BG23" i="8"/>
  <c r="DL23" i="8" s="1"/>
  <c r="AC25" i="8"/>
  <c r="BY25" i="8" s="1"/>
  <c r="BG11" i="8"/>
  <c r="DL11" i="8" s="1"/>
  <c r="AW18" i="8"/>
  <c r="CX18" i="8" s="1"/>
  <c r="AM19" i="8"/>
  <c r="CJ19" i="8" s="1"/>
  <c r="AC6" i="8"/>
  <c r="BY6" i="8" s="1"/>
  <c r="BL26" i="8"/>
  <c r="DS26" i="8" s="1"/>
  <c r="BL5" i="8"/>
  <c r="DS5" i="8" s="1"/>
  <c r="AC32" i="8"/>
  <c r="BY32" i="8" s="1"/>
  <c r="BG30" i="8"/>
  <c r="DL30" i="8" s="1"/>
  <c r="BL18" i="8"/>
  <c r="DS18" i="8" s="1"/>
  <c r="BG31" i="8"/>
  <c r="DL31" i="8" s="1"/>
  <c r="BB21" i="8"/>
  <c r="DE21" i="8" s="1"/>
  <c r="AC5" i="8"/>
  <c r="BY5" i="8" s="1"/>
  <c r="BB22" i="8"/>
  <c r="DE22" i="8" s="1"/>
  <c r="AW8" i="8"/>
  <c r="CX8" i="8" s="1"/>
  <c r="AH29" i="8"/>
  <c r="CC29" i="8" s="1"/>
  <c r="AC33" i="8"/>
  <c r="BY33" i="8" s="1"/>
  <c r="BB33" i="8"/>
  <c r="DE33" i="8" s="1"/>
  <c r="BB9" i="8"/>
  <c r="DE9" i="8" s="1"/>
  <c r="AR33" i="8"/>
  <c r="CQ33" i="8" s="1"/>
  <c r="BA19" i="4"/>
  <c r="AR29" i="8"/>
  <c r="CQ29" i="8" s="1"/>
  <c r="BL22" i="8"/>
  <c r="DS22" i="8" s="1"/>
  <c r="AM12" i="8"/>
  <c r="CJ12" i="8" s="1"/>
  <c r="AW6" i="8"/>
  <c r="CX6" i="8" s="1"/>
  <c r="AR8" i="8"/>
  <c r="CQ8" i="8" s="1"/>
  <c r="AH11" i="8"/>
  <c r="CC11" i="8" s="1"/>
  <c r="AR11" i="8"/>
  <c r="CQ11" i="8" s="1"/>
  <c r="BG32" i="8"/>
  <c r="DL32" i="8" s="1"/>
  <c r="AR17" i="8"/>
  <c r="CQ17" i="8" s="1"/>
  <c r="AC31" i="8"/>
  <c r="BY31" i="8" s="1"/>
  <c r="BB5" i="8"/>
  <c r="DE5" i="8" s="1"/>
  <c r="AH26" i="8"/>
  <c r="CC26" i="8" s="1"/>
  <c r="BL33" i="8"/>
  <c r="DS33" i="8" s="1"/>
  <c r="AG33" i="2"/>
  <c r="BF18" i="4"/>
  <c r="AL19" i="4"/>
  <c r="BL29" i="8"/>
  <c r="DS29" i="8" s="1"/>
  <c r="BL19" i="8"/>
  <c r="DS19" i="8" s="1"/>
  <c r="AR22" i="8"/>
  <c r="CQ22" i="8" s="1"/>
  <c r="AC34" i="8"/>
  <c r="BY34" i="8" s="1"/>
  <c r="BG12" i="8"/>
  <c r="DL12" i="8" s="1"/>
  <c r="AM25" i="8"/>
  <c r="CJ25" i="8" s="1"/>
  <c r="AH6" i="8"/>
  <c r="CC6" i="8" s="1"/>
  <c r="AM6" i="8"/>
  <c r="CJ6" i="8" s="1"/>
  <c r="BG14" i="8"/>
  <c r="DL14" i="8" s="1"/>
  <c r="BL8" i="8"/>
  <c r="DS8" i="8" s="1"/>
  <c r="BL14" i="8"/>
  <c r="DS14" i="8" s="1"/>
  <c r="BL10" i="8"/>
  <c r="DS10" i="8" s="1"/>
  <c r="BB11" i="8"/>
  <c r="DE11" i="8" s="1"/>
  <c r="AW11" i="8"/>
  <c r="CX11" i="8" s="1"/>
  <c r="BG18" i="8"/>
  <c r="DL18" i="8" s="1"/>
  <c r="BL11" i="8"/>
  <c r="DS11" i="8" s="1"/>
  <c r="BB28" i="8"/>
  <c r="DE28" i="8" s="1"/>
  <c r="AM32" i="8"/>
  <c r="CJ32" i="8" s="1"/>
  <c r="AM30" i="8"/>
  <c r="CJ30" i="8" s="1"/>
  <c r="AH30" i="8"/>
  <c r="CC30" i="8" s="1"/>
  <c r="BL31" i="8"/>
  <c r="DS31" i="8" s="1"/>
  <c r="BL17" i="8"/>
  <c r="DS17" i="8" s="1"/>
  <c r="BL6" i="8"/>
  <c r="DS6" i="8" s="1"/>
  <c r="AW31" i="8"/>
  <c r="CX31" i="8" s="1"/>
  <c r="AC21" i="8"/>
  <c r="BY21" i="8" s="1"/>
  <c r="BG21" i="8"/>
  <c r="DL21" i="8" s="1"/>
  <c r="AM5" i="8"/>
  <c r="CJ5" i="8" s="1"/>
  <c r="AM22" i="8"/>
  <c r="CJ22" i="8" s="1"/>
  <c r="AW22" i="8"/>
  <c r="CX22" i="8" s="1"/>
  <c r="AW26" i="8"/>
  <c r="CX26" i="8" s="1"/>
  <c r="BG8" i="8"/>
  <c r="DL8" i="8" s="1"/>
  <c r="BL23" i="8"/>
  <c r="DS23" i="8" s="1"/>
  <c r="BB29" i="8"/>
  <c r="DE29" i="8" s="1"/>
  <c r="AM33" i="8"/>
  <c r="CJ33" i="8" s="1"/>
  <c r="BB19" i="8"/>
  <c r="DE19" i="8" s="1"/>
  <c r="AW19" i="8"/>
  <c r="CX19" i="8" s="1"/>
  <c r="BG9" i="8"/>
  <c r="DL9" i="8" s="1"/>
  <c r="BL24" i="8"/>
  <c r="DS24" i="8" s="1"/>
  <c r="AW17" i="8"/>
  <c r="CX17" i="8" s="1"/>
  <c r="BB25" i="8"/>
  <c r="DE25" i="8" s="1"/>
  <c r="BB14" i="8"/>
  <c r="DE14" i="8" s="1"/>
  <c r="BL32" i="8"/>
  <c r="DS32" i="8" s="1"/>
  <c r="AR30" i="8"/>
  <c r="CQ30" i="8" s="1"/>
  <c r="BB32" i="8"/>
  <c r="DE32" i="8" s="1"/>
  <c r="AR25" i="8"/>
  <c r="CQ25" i="8" s="1"/>
  <c r="BL28" i="8"/>
  <c r="DS28" i="8" s="1"/>
  <c r="BL9" i="8"/>
  <c r="DS9" i="8" s="1"/>
  <c r="AH5" i="8"/>
  <c r="CC5" i="8" s="1"/>
  <c r="BG26" i="8"/>
  <c r="DL26" i="8" s="1"/>
  <c r="AW9" i="8"/>
  <c r="CX9" i="8" s="1"/>
  <c r="AC27" i="8"/>
  <c r="BY27" i="8" s="1"/>
  <c r="AB27" i="4"/>
  <c r="AR19" i="8"/>
  <c r="CQ19" i="8" s="1"/>
  <c r="BG34" i="8"/>
  <c r="DL34" i="8" s="1"/>
  <c r="BB34" i="8"/>
  <c r="DE34" i="8" s="1"/>
  <c r="AH25" i="8"/>
  <c r="CC25" i="8" s="1"/>
  <c r="BG25" i="8"/>
  <c r="DL25" i="8" s="1"/>
  <c r="AW14" i="8"/>
  <c r="CX14" i="8" s="1"/>
  <c r="AR14" i="8"/>
  <c r="CQ14" i="8" s="1"/>
  <c r="AR10" i="8"/>
  <c r="CQ10" i="8" s="1"/>
  <c r="AC11" i="8"/>
  <c r="BY11" i="8" s="1"/>
  <c r="AH18" i="8"/>
  <c r="CC18" i="8" s="1"/>
  <c r="AR13" i="8"/>
  <c r="CQ13" i="8" s="1"/>
  <c r="AH32" i="8"/>
  <c r="CC32" i="8" s="1"/>
  <c r="AC30" i="8"/>
  <c r="BY30" i="8" s="1"/>
  <c r="BL25" i="8"/>
  <c r="DS25" i="8" s="1"/>
  <c r="AR6" i="8"/>
  <c r="CQ6" i="8" s="1"/>
  <c r="AW21" i="8"/>
  <c r="CX21" i="8" s="1"/>
  <c r="AM21" i="8"/>
  <c r="CJ21" i="8" s="1"/>
  <c r="AW5" i="8"/>
  <c r="CX5" i="8" s="1"/>
  <c r="AC22" i="8"/>
  <c r="BY22" i="8" s="1"/>
  <c r="BB8" i="8"/>
  <c r="DE8" i="8" s="1"/>
  <c r="AM29" i="8"/>
  <c r="CJ29" i="8" s="1"/>
  <c r="AH33" i="8"/>
  <c r="CC33" i="8" s="1"/>
  <c r="BG33" i="8"/>
  <c r="DL33" i="8" s="1"/>
  <c r="AH19" i="8"/>
  <c r="CC19" i="8" s="1"/>
  <c r="AM9" i="8"/>
  <c r="CJ9" i="8" s="1"/>
  <c r="BB17" i="8"/>
  <c r="DE17" i="8" s="1"/>
  <c r="AL32" i="2"/>
  <c r="AM33" i="2" s="1"/>
  <c r="CJ33" i="2" s="1"/>
  <c r="AB30" i="4"/>
  <c r="BA17" i="4"/>
  <c r="AR34" i="8"/>
  <c r="CQ34" i="8" s="1"/>
  <c r="AR21" i="8"/>
  <c r="CQ21" i="8" s="1"/>
  <c r="BL12" i="8"/>
  <c r="DS12" i="8" s="1"/>
  <c r="AW34" i="8"/>
  <c r="CX34" i="8" s="1"/>
  <c r="AW10" i="8"/>
  <c r="CX10" i="8" s="1"/>
  <c r="BB12" i="8"/>
  <c r="DE12" i="8" s="1"/>
  <c r="AW25" i="8"/>
  <c r="CX25" i="8" s="1"/>
  <c r="BB6" i="8"/>
  <c r="DE6" i="8" s="1"/>
  <c r="BG6" i="8"/>
  <c r="DL6" i="8" s="1"/>
  <c r="AR26" i="8"/>
  <c r="CQ26" i="8" s="1"/>
  <c r="AR32" i="8"/>
  <c r="CQ32" i="8" s="1"/>
  <c r="BL30" i="8"/>
  <c r="DS30" i="8" s="1"/>
  <c r="AM11" i="8"/>
  <c r="CJ11" i="8" s="1"/>
  <c r="BB18" i="8"/>
  <c r="DE18" i="8" s="1"/>
  <c r="AR5" i="8"/>
  <c r="CQ5" i="8" s="1"/>
  <c r="BG28" i="8"/>
  <c r="DL28" i="8" s="1"/>
  <c r="AW32" i="8"/>
  <c r="CX32" i="8" s="1"/>
  <c r="AW30" i="8"/>
  <c r="CX30" i="8" s="1"/>
  <c r="BB30" i="8"/>
  <c r="DE30" i="8" s="1"/>
  <c r="AR28" i="8"/>
  <c r="CQ28" i="8" s="1"/>
  <c r="AR18" i="8"/>
  <c r="CQ18" i="8" s="1"/>
  <c r="AR9" i="8"/>
  <c r="CQ9" i="8" s="1"/>
  <c r="BB31" i="8"/>
  <c r="DE31" i="8" s="1"/>
  <c r="AH21" i="8"/>
  <c r="CC21" i="8" s="1"/>
  <c r="AM13" i="8"/>
  <c r="CJ13" i="8" s="1"/>
  <c r="BG5" i="8"/>
  <c r="DL5" i="8" s="1"/>
  <c r="AH22" i="8"/>
  <c r="CC22" i="8" s="1"/>
  <c r="BG22" i="8"/>
  <c r="DL22" i="8" s="1"/>
  <c r="BB26" i="8"/>
  <c r="DE26" i="8" s="1"/>
  <c r="BG29" i="8"/>
  <c r="DL29" i="8" s="1"/>
  <c r="AW29" i="8"/>
  <c r="CX29" i="8" s="1"/>
  <c r="AW33" i="8"/>
  <c r="CX33" i="8" s="1"/>
  <c r="BG19" i="8"/>
  <c r="DL19" i="8" s="1"/>
  <c r="AH9" i="8"/>
  <c r="CC9" i="8" s="1"/>
  <c r="AC9" i="8"/>
  <c r="BY9" i="8" s="1"/>
  <c r="AH27" i="8"/>
  <c r="CC27" i="8" s="1"/>
  <c r="BG17" i="8"/>
  <c r="DL17" i="8" s="1"/>
  <c r="AG30" i="4"/>
  <c r="AH22" i="4" s="1"/>
  <c r="CC22" i="4" s="1"/>
  <c r="AV30" i="4"/>
  <c r="AV17" i="4"/>
  <c r="AL29" i="4"/>
  <c r="AL21" i="4"/>
  <c r="BF30" i="4"/>
  <c r="AG26" i="4"/>
  <c r="BF26" i="4"/>
  <c r="BG18" i="4" s="1"/>
  <c r="DL18" i="4" s="1"/>
  <c r="AV19" i="4"/>
  <c r="AW22" i="4" s="1"/>
  <c r="CX22" i="4" s="1"/>
  <c r="AG19" i="4"/>
  <c r="BL30" i="4"/>
  <c r="DS30" i="4" s="1"/>
  <c r="BG6" i="4"/>
  <c r="DL6" i="4" s="1"/>
  <c r="AR29" i="4"/>
  <c r="CQ29" i="4" s="1"/>
  <c r="AR25" i="4"/>
  <c r="CQ25" i="4" s="1"/>
  <c r="AR5" i="4"/>
  <c r="CQ5" i="4" s="1"/>
  <c r="AC9" i="4"/>
  <c r="BY9" i="4" s="1"/>
  <c r="AW34" i="4"/>
  <c r="CX34" i="4" s="1"/>
  <c r="AM5" i="4"/>
  <c r="CJ5" i="4" s="1"/>
  <c r="BG8" i="4"/>
  <c r="DL8" i="4" s="1"/>
  <c r="AM11" i="4"/>
  <c r="CJ11" i="4" s="1"/>
  <c r="AW32" i="4"/>
  <c r="CX32" i="4" s="1"/>
  <c r="BB10" i="4"/>
  <c r="DE10" i="4" s="1"/>
  <c r="AW6" i="4"/>
  <c r="CX6" i="4" s="1"/>
  <c r="AM13" i="4"/>
  <c r="CJ13" i="4" s="1"/>
  <c r="BL32" i="4"/>
  <c r="DS32" i="4" s="1"/>
  <c r="BL26" i="4"/>
  <c r="DS26" i="4" s="1"/>
  <c r="BL8" i="4"/>
  <c r="DS8" i="4" s="1"/>
  <c r="BL11" i="4"/>
  <c r="DS11" i="4" s="1"/>
  <c r="AM33" i="4"/>
  <c r="CJ33" i="4" s="1"/>
  <c r="BB14" i="4"/>
  <c r="DE14" i="4" s="1"/>
  <c r="AW9" i="4"/>
  <c r="CX9" i="4" s="1"/>
  <c r="BL17" i="4"/>
  <c r="DS17" i="4" s="1"/>
  <c r="BL6" i="4"/>
  <c r="DS6" i="4" s="1"/>
  <c r="BB26" i="4"/>
  <c r="DE26" i="4" s="1"/>
  <c r="AH34" i="4"/>
  <c r="CC34" i="4" s="1"/>
  <c r="AH5" i="4"/>
  <c r="CC5" i="4" s="1"/>
  <c r="BG5" i="4"/>
  <c r="DL5" i="4" s="1"/>
  <c r="BB8" i="4"/>
  <c r="DE8" i="4" s="1"/>
  <c r="AR30" i="4"/>
  <c r="CQ30" i="4" s="1"/>
  <c r="BL28" i="4"/>
  <c r="DS28" i="4" s="1"/>
  <c r="BL19" i="4"/>
  <c r="DS19" i="4" s="1"/>
  <c r="AC27" i="4"/>
  <c r="BY27" i="4" s="1"/>
  <c r="BB12" i="4"/>
  <c r="DE12" i="4" s="1"/>
  <c r="BG17" i="4"/>
  <c r="DL17" i="4" s="1"/>
  <c r="BB11" i="4"/>
  <c r="DE11" i="4" s="1"/>
  <c r="BL22" i="4"/>
  <c r="DS22" i="4" s="1"/>
  <c r="AR10" i="4"/>
  <c r="CQ10" i="4" s="1"/>
  <c r="AC22" i="4"/>
  <c r="BY22" i="4" s="1"/>
  <c r="BB22" i="4"/>
  <c r="DE22" i="4" s="1"/>
  <c r="AC31" i="4"/>
  <c r="BY31" i="4" s="1"/>
  <c r="AR9" i="4"/>
  <c r="CQ9" i="4" s="1"/>
  <c r="AR14" i="4"/>
  <c r="CQ14" i="4" s="1"/>
  <c r="BB29" i="4"/>
  <c r="DE29" i="4" s="1"/>
  <c r="AR18" i="4"/>
  <c r="CQ18" i="4" s="1"/>
  <c r="AC11" i="4"/>
  <c r="BY11" i="4" s="1"/>
  <c r="BL10" i="4"/>
  <c r="DS10" i="4" s="1"/>
  <c r="BL9" i="4"/>
  <c r="DS9" i="4" s="1"/>
  <c r="AH32" i="4"/>
  <c r="CC32" i="4" s="1"/>
  <c r="BG32" i="4"/>
  <c r="DL32" i="4" s="1"/>
  <c r="AC6" i="4"/>
  <c r="BY6" i="4" s="1"/>
  <c r="AH6" i="4"/>
  <c r="CC6" i="4" s="1"/>
  <c r="BL29" i="4"/>
  <c r="DS29" i="4" s="1"/>
  <c r="BL25" i="4"/>
  <c r="DS25" i="4" s="1"/>
  <c r="BL5" i="4"/>
  <c r="DS5" i="4" s="1"/>
  <c r="AC33" i="4"/>
  <c r="BY33" i="4" s="1"/>
  <c r="BB33" i="4"/>
  <c r="DE33" i="4" s="1"/>
  <c r="AH9" i="4"/>
  <c r="CC9" i="4" s="1"/>
  <c r="BG9" i="4"/>
  <c r="DL9" i="4" s="1"/>
  <c r="BL14" i="4"/>
  <c r="DS14" i="4" s="1"/>
  <c r="AC34" i="4"/>
  <c r="BY34" i="4" s="1"/>
  <c r="BG29" i="4"/>
  <c r="DL29" i="4" s="1"/>
  <c r="AW5" i="4"/>
  <c r="CX5" i="4" s="1"/>
  <c r="BL24" i="4"/>
  <c r="DS24" i="4" s="1"/>
  <c r="BL18" i="4"/>
  <c r="DS18" i="4" s="1"/>
  <c r="AC30" i="4"/>
  <c r="BY30" i="4" s="1"/>
  <c r="BB30" i="4"/>
  <c r="DE30" i="4" s="1"/>
  <c r="AM12" i="4"/>
  <c r="CJ12" i="4" s="1"/>
  <c r="BB17" i="4"/>
  <c r="DE17" i="4" s="1"/>
  <c r="BG11" i="4"/>
  <c r="DL11" i="4" s="1"/>
  <c r="AW11" i="4"/>
  <c r="CX11" i="4" s="1"/>
  <c r="BL31" i="4"/>
  <c r="DS31" i="4" s="1"/>
  <c r="BL21" i="4"/>
  <c r="DS21" i="4" s="1"/>
  <c r="BL12" i="4"/>
  <c r="DS12" i="4" s="1"/>
  <c r="AR33" i="4"/>
  <c r="CQ33" i="4" s="1"/>
  <c r="AR34" i="4"/>
  <c r="CQ34" i="4" s="1"/>
  <c r="BB9" i="4"/>
  <c r="DE9" i="4" s="1"/>
  <c r="BG34" i="4"/>
  <c r="DL34" i="4" s="1"/>
  <c r="AC21" i="4"/>
  <c r="BY21" i="4" s="1"/>
  <c r="BL23" i="4"/>
  <c r="DS23" i="4" s="1"/>
  <c r="AR21" i="4"/>
  <c r="CQ21" i="4" s="1"/>
  <c r="AM32" i="4"/>
  <c r="CJ32" i="4" s="1"/>
  <c r="AW10" i="4"/>
  <c r="CX10" i="4" s="1"/>
  <c r="AM6" i="4"/>
  <c r="CJ6" i="4" s="1"/>
  <c r="BB6" i="4"/>
  <c r="DE6" i="4" s="1"/>
  <c r="AR32" i="4"/>
  <c r="CQ32" i="4" s="1"/>
  <c r="AR26" i="4"/>
  <c r="CQ26" i="4" s="1"/>
  <c r="AR8" i="4"/>
  <c r="CQ8" i="4" s="1"/>
  <c r="AR11" i="4"/>
  <c r="CQ11" i="4" s="1"/>
  <c r="AH33" i="4"/>
  <c r="CC33" i="4" s="1"/>
  <c r="BG33" i="4"/>
  <c r="DL33" i="4" s="1"/>
  <c r="AC25" i="4"/>
  <c r="BY25" i="4" s="1"/>
  <c r="BB25" i="4"/>
  <c r="DE25" i="4" s="1"/>
  <c r="AM9" i="4"/>
  <c r="CJ9" i="4" s="1"/>
  <c r="AR17" i="4"/>
  <c r="CQ17" i="4" s="1"/>
  <c r="AR6" i="4"/>
  <c r="CQ6" i="4" s="1"/>
  <c r="BB34" i="4"/>
  <c r="DE34" i="4" s="1"/>
  <c r="AM29" i="4"/>
  <c r="CJ29" i="4" s="1"/>
  <c r="AC5" i="4"/>
  <c r="BY5" i="4" s="1"/>
  <c r="BB5" i="4"/>
  <c r="DE5" i="4" s="1"/>
  <c r="AW8" i="4"/>
  <c r="CX8" i="4" s="1"/>
  <c r="AR28" i="4"/>
  <c r="CQ28" i="4" s="1"/>
  <c r="AR19" i="4"/>
  <c r="CQ19" i="4" s="1"/>
  <c r="BG12" i="4"/>
  <c r="DL12" i="4" s="1"/>
  <c r="AH11" i="4"/>
  <c r="CC11" i="4" s="1"/>
  <c r="AR22" i="4"/>
  <c r="CQ22" i="4" s="1"/>
  <c r="AR13" i="4"/>
  <c r="CQ13" i="4" s="1"/>
  <c r="AR12" i="4"/>
  <c r="CQ12" i="4" s="1"/>
  <c r="BL33" i="4"/>
  <c r="DS33" i="4" s="1"/>
  <c r="BL34" i="4"/>
  <c r="DS34" i="4" s="1"/>
  <c r="AH25" i="3"/>
  <c r="CC25" i="3" s="1"/>
  <c r="AR28" i="3"/>
  <c r="CQ28" i="3" s="1"/>
  <c r="AM25" i="3"/>
  <c r="CJ25" i="3" s="1"/>
  <c r="BL28" i="3"/>
  <c r="DS28" i="3" s="1"/>
  <c r="BG25" i="3"/>
  <c r="DL25" i="3" s="1"/>
  <c r="BG23" i="3"/>
  <c r="DL23" i="3" s="1"/>
  <c r="AH33" i="3"/>
  <c r="CC33" i="3" s="1"/>
  <c r="BG33" i="3"/>
  <c r="DL33" i="3" s="1"/>
  <c r="AW25" i="3"/>
  <c r="CX25" i="3" s="1"/>
  <c r="AH21" i="3"/>
  <c r="CC21" i="3" s="1"/>
  <c r="BG21" i="3"/>
  <c r="DL21" i="3" s="1"/>
  <c r="AH18" i="3"/>
  <c r="CC18" i="3" s="1"/>
  <c r="BB10" i="3"/>
  <c r="DE10" i="3" s="1"/>
  <c r="AR32" i="3"/>
  <c r="CQ32" i="3" s="1"/>
  <c r="AR21" i="3"/>
  <c r="CQ21" i="3" s="1"/>
  <c r="AR6" i="3"/>
  <c r="CQ6" i="3" s="1"/>
  <c r="BG34" i="3"/>
  <c r="DL34" i="3" s="1"/>
  <c r="BB34" i="3"/>
  <c r="DE34" i="3" s="1"/>
  <c r="BG31" i="3"/>
  <c r="DL31" i="3" s="1"/>
  <c r="AW19" i="3"/>
  <c r="CX19" i="3" s="1"/>
  <c r="BG11" i="3"/>
  <c r="DL11" i="3" s="1"/>
  <c r="AW11" i="3"/>
  <c r="CX11" i="3" s="1"/>
  <c r="AR19" i="3"/>
  <c r="CQ19" i="3" s="1"/>
  <c r="AR8" i="3"/>
  <c r="CQ8" i="3" s="1"/>
  <c r="AM32" i="3"/>
  <c r="CJ32" i="3" s="1"/>
  <c r="AC30" i="3"/>
  <c r="BY30" i="3" s="1"/>
  <c r="BB30" i="3"/>
  <c r="DE30" i="3" s="1"/>
  <c r="BB17" i="3"/>
  <c r="DE17" i="3" s="1"/>
  <c r="AM22" i="3"/>
  <c r="CJ22" i="3" s="1"/>
  <c r="BB22" i="3"/>
  <c r="DE22" i="3" s="1"/>
  <c r="AC9" i="3"/>
  <c r="BY9" i="3" s="1"/>
  <c r="BB9" i="3"/>
  <c r="DE9" i="3" s="1"/>
  <c r="AC5" i="3"/>
  <c r="BY5" i="3" s="1"/>
  <c r="AR29" i="3"/>
  <c r="CQ29" i="3" s="1"/>
  <c r="AR34" i="3"/>
  <c r="CQ34" i="3" s="1"/>
  <c r="AR22" i="3"/>
  <c r="CQ22" i="3" s="1"/>
  <c r="AR13" i="3"/>
  <c r="CQ13" i="3" s="1"/>
  <c r="AW29" i="3"/>
  <c r="CX29" i="3" s="1"/>
  <c r="AW26" i="3"/>
  <c r="CX26" i="3" s="1"/>
  <c r="AM12" i="3"/>
  <c r="CJ12" i="3" s="1"/>
  <c r="BG8" i="3"/>
  <c r="DL8" i="3" s="1"/>
  <c r="AW6" i="3"/>
  <c r="CX6" i="3" s="1"/>
  <c r="AR12" i="3"/>
  <c r="CQ12" i="3" s="1"/>
  <c r="AM33" i="3"/>
  <c r="CJ33" i="3" s="1"/>
  <c r="AC25" i="3"/>
  <c r="BY25" i="3" s="1"/>
  <c r="BB25" i="3"/>
  <c r="DE25" i="3" s="1"/>
  <c r="AM21" i="3"/>
  <c r="CJ21" i="3" s="1"/>
  <c r="BB28" i="3"/>
  <c r="DE28" i="3" s="1"/>
  <c r="AW18" i="3"/>
  <c r="CX18" i="3" s="1"/>
  <c r="AM13" i="3"/>
  <c r="CJ13" i="3" s="1"/>
  <c r="BL32" i="3"/>
  <c r="DS32" i="3" s="1"/>
  <c r="BL21" i="3"/>
  <c r="DS21" i="3" s="1"/>
  <c r="BL6" i="3"/>
  <c r="DS6" i="3" s="1"/>
  <c r="AW34" i="3"/>
  <c r="CX34" i="3" s="1"/>
  <c r="AC31" i="3"/>
  <c r="BY31" i="3" s="1"/>
  <c r="BB19" i="3"/>
  <c r="DE19" i="3" s="1"/>
  <c r="AH11" i="3"/>
  <c r="CC11" i="3" s="1"/>
  <c r="BL31" i="3"/>
  <c r="DS31" i="3" s="1"/>
  <c r="BL19" i="3"/>
  <c r="DS19" i="3" s="1"/>
  <c r="BL8" i="3"/>
  <c r="DS8" i="3" s="1"/>
  <c r="AW32" i="3"/>
  <c r="CX32" i="3" s="1"/>
  <c r="AH30" i="3"/>
  <c r="CC30" i="3" s="1"/>
  <c r="BG30" i="3"/>
  <c r="DL30" i="3" s="1"/>
  <c r="AW17" i="3"/>
  <c r="CX17" i="3" s="1"/>
  <c r="AW22" i="3"/>
  <c r="CX22" i="3" s="1"/>
  <c r="BG14" i="3"/>
  <c r="DL14" i="3" s="1"/>
  <c r="AH9" i="3"/>
  <c r="CC9" i="3" s="1"/>
  <c r="BG9" i="3"/>
  <c r="DL9" i="3" s="1"/>
  <c r="AM5" i="3"/>
  <c r="CJ5" i="3" s="1"/>
  <c r="BL29" i="3"/>
  <c r="DS29" i="3" s="1"/>
  <c r="BL34" i="3"/>
  <c r="DS34" i="3" s="1"/>
  <c r="BL22" i="3"/>
  <c r="DS22" i="3" s="1"/>
  <c r="BB29" i="3"/>
  <c r="DE29" i="3" s="1"/>
  <c r="BB26" i="3"/>
  <c r="DE26" i="3" s="1"/>
  <c r="BG12" i="3"/>
  <c r="DL12" i="3" s="1"/>
  <c r="AC6" i="3"/>
  <c r="BY6" i="3" s="1"/>
  <c r="BB6" i="3"/>
  <c r="DE6" i="3" s="1"/>
  <c r="BL24" i="3"/>
  <c r="DS24" i="3" s="1"/>
  <c r="BL12" i="3"/>
  <c r="DS12" i="3" s="1"/>
  <c r="AW21" i="3"/>
  <c r="CX21" i="3" s="1"/>
  <c r="BG28" i="3"/>
  <c r="DL28" i="3" s="1"/>
  <c r="BG18" i="3"/>
  <c r="DL18" i="3" s="1"/>
  <c r="AR18" i="3"/>
  <c r="CQ18" i="3" s="1"/>
  <c r="AR10" i="3"/>
  <c r="CQ10" i="3" s="1"/>
  <c r="AH34" i="3"/>
  <c r="CC34" i="3" s="1"/>
  <c r="AW31" i="3"/>
  <c r="CX31" i="3" s="1"/>
  <c r="AH19" i="3"/>
  <c r="CC19" i="3" s="1"/>
  <c r="BG19" i="3"/>
  <c r="DL19" i="3" s="1"/>
  <c r="BB11" i="3"/>
  <c r="DE11" i="3" s="1"/>
  <c r="AR26" i="3"/>
  <c r="CQ26" i="3" s="1"/>
  <c r="AR17" i="3"/>
  <c r="CQ17" i="3" s="1"/>
  <c r="AC32" i="3"/>
  <c r="BY32" i="3" s="1"/>
  <c r="BB32" i="3"/>
  <c r="DE32" i="3" s="1"/>
  <c r="AM30" i="3"/>
  <c r="CJ30" i="3" s="1"/>
  <c r="AC27" i="3"/>
  <c r="BY27" i="3" s="1"/>
  <c r="BG17" i="3"/>
  <c r="DL17" i="3" s="1"/>
  <c r="BG22" i="3"/>
  <c r="DL22" i="3" s="1"/>
  <c r="BB14" i="3"/>
  <c r="DE14" i="3" s="1"/>
  <c r="AM9" i="3"/>
  <c r="CJ9" i="3" s="1"/>
  <c r="AH5" i="3"/>
  <c r="CC5" i="3" s="1"/>
  <c r="AW5" i="3"/>
  <c r="CX5" i="3" s="1"/>
  <c r="AR33" i="3"/>
  <c r="CQ33" i="3" s="1"/>
  <c r="AR25" i="3"/>
  <c r="CQ25" i="3" s="1"/>
  <c r="AR14" i="3"/>
  <c r="CQ14" i="3" s="1"/>
  <c r="AR11" i="3"/>
  <c r="CQ11" i="3" s="1"/>
  <c r="AH29" i="3"/>
  <c r="CC29" i="3" s="1"/>
  <c r="BG29" i="3"/>
  <c r="DL29" i="3" s="1"/>
  <c r="BG26" i="3"/>
  <c r="DL26" i="3" s="1"/>
  <c r="AW8" i="3"/>
  <c r="CX8" i="3" s="1"/>
  <c r="AH6" i="3"/>
  <c r="CC6" i="3" s="1"/>
  <c r="BG6" i="3"/>
  <c r="DL6" i="3" s="1"/>
  <c r="AR30" i="3"/>
  <c r="CQ30" i="3" s="1"/>
  <c r="AR9" i="3"/>
  <c r="CQ9" i="3" s="1"/>
  <c r="AR5" i="3"/>
  <c r="CQ5" i="3" s="1"/>
  <c r="AC21" i="3"/>
  <c r="BY21" i="3" s="1"/>
  <c r="BB21" i="3"/>
  <c r="DE21" i="3" s="1"/>
  <c r="BB18" i="3"/>
  <c r="DE18" i="3" s="1"/>
  <c r="AW10" i="3"/>
  <c r="CX10" i="3" s="1"/>
  <c r="BL18" i="3"/>
  <c r="DS18" i="3" s="1"/>
  <c r="BL10" i="3"/>
  <c r="DS10" i="3" s="1"/>
  <c r="AC34" i="3"/>
  <c r="BY34" i="3" s="1"/>
  <c r="BB31" i="3"/>
  <c r="DE31" i="3" s="1"/>
  <c r="AM19" i="3"/>
  <c r="CJ19" i="3" s="1"/>
  <c r="AM11" i="3"/>
  <c r="CJ11" i="3" s="1"/>
  <c r="AC11" i="3"/>
  <c r="BY11" i="3" s="1"/>
  <c r="BL26" i="3"/>
  <c r="DS26" i="3" s="1"/>
  <c r="BL17" i="3"/>
  <c r="DS17" i="3" s="1"/>
  <c r="AH32" i="3"/>
  <c r="CC32" i="3" s="1"/>
  <c r="BG32" i="3"/>
  <c r="DL32" i="3" s="1"/>
  <c r="AW30" i="3"/>
  <c r="CX30" i="3" s="1"/>
  <c r="AH27" i="3"/>
  <c r="CC27" i="3" s="1"/>
  <c r="AC22" i="3"/>
  <c r="BY22" i="3" s="1"/>
  <c r="AH22" i="3"/>
  <c r="CC22" i="3" s="1"/>
  <c r="AW14" i="3"/>
  <c r="CX14" i="3" s="1"/>
  <c r="AW9" i="3"/>
  <c r="CX9" i="3" s="1"/>
  <c r="BB5" i="3"/>
  <c r="DE5" i="3" s="1"/>
  <c r="BG5" i="3"/>
  <c r="DL5" i="3" s="1"/>
  <c r="BL33" i="3"/>
  <c r="DS33" i="3" s="1"/>
  <c r="BL25" i="3"/>
  <c r="DS25" i="3" s="1"/>
  <c r="BL14" i="3"/>
  <c r="DS14" i="3" s="1"/>
  <c r="BL11" i="3"/>
  <c r="DS11" i="3" s="1"/>
  <c r="AM29" i="3"/>
  <c r="CJ29" i="3" s="1"/>
  <c r="AH26" i="3"/>
  <c r="CC26" i="3" s="1"/>
  <c r="BB12" i="3"/>
  <c r="DE12" i="3" s="1"/>
  <c r="BB8" i="3"/>
  <c r="DE8" i="3" s="1"/>
  <c r="AM6" i="3"/>
  <c r="CJ6" i="3" s="1"/>
  <c r="BL30" i="3"/>
  <c r="DS30" i="3" s="1"/>
  <c r="BL9" i="3"/>
  <c r="DS9" i="3" s="1"/>
  <c r="BL5" i="3"/>
  <c r="DS5" i="3" s="1"/>
  <c r="BL34" i="2"/>
  <c r="DS34" i="2" s="1"/>
  <c r="AH33" i="2"/>
  <c r="CC33" i="2" s="1"/>
  <c r="AC22" i="2"/>
  <c r="BY22" i="2" s="1"/>
  <c r="AW26" i="2"/>
  <c r="CX26" i="2" s="1"/>
  <c r="BB14" i="2"/>
  <c r="DE14" i="2" s="1"/>
  <c r="BL29" i="2"/>
  <c r="DS29" i="2" s="1"/>
  <c r="AM19" i="2"/>
  <c r="CJ19" i="2" s="1"/>
  <c r="BB34" i="2"/>
  <c r="DE34" i="2" s="1"/>
  <c r="BG30" i="2"/>
  <c r="DL30" i="2" s="1"/>
  <c r="AC21" i="2"/>
  <c r="BY21" i="2" s="1"/>
  <c r="BB5" i="2"/>
  <c r="DE5" i="2" s="1"/>
  <c r="BG8" i="2"/>
  <c r="DL8" i="2" s="1"/>
  <c r="BL17" i="2"/>
  <c r="DS17" i="2" s="1"/>
  <c r="BL10" i="2"/>
  <c r="DS10" i="2" s="1"/>
  <c r="AC9" i="2"/>
  <c r="BY9" i="2" s="1"/>
  <c r="BG17" i="2"/>
  <c r="DL17" i="2" s="1"/>
  <c r="BG11" i="2"/>
  <c r="DL11" i="2" s="1"/>
  <c r="AH25" i="2"/>
  <c r="CC25" i="2" s="1"/>
  <c r="BG25" i="2"/>
  <c r="DL25" i="2" s="1"/>
  <c r="AR30" i="2"/>
  <c r="CQ30" i="2" s="1"/>
  <c r="AR34" i="2"/>
  <c r="CQ34" i="2" s="1"/>
  <c r="AW32" i="2"/>
  <c r="CX32" i="2" s="1"/>
  <c r="BG22" i="2"/>
  <c r="DL22" i="2" s="1"/>
  <c r="BB26" i="2"/>
  <c r="DE26" i="2" s="1"/>
  <c r="AW14" i="2"/>
  <c r="CX14" i="2" s="1"/>
  <c r="BL24" i="2"/>
  <c r="DS24" i="2" s="1"/>
  <c r="AR19" i="2"/>
  <c r="CQ19" i="2" s="1"/>
  <c r="AW19" i="2"/>
  <c r="CX19" i="2" s="1"/>
  <c r="BL6" i="2"/>
  <c r="DS6" i="2" s="1"/>
  <c r="BG34" i="2"/>
  <c r="DL34" i="2" s="1"/>
  <c r="AH6" i="2"/>
  <c r="CC6" i="2" s="1"/>
  <c r="BG6" i="2"/>
  <c r="DL6" i="2" s="1"/>
  <c r="AH5" i="2"/>
  <c r="CC5" i="2" s="1"/>
  <c r="BB18" i="2"/>
  <c r="DE18" i="2" s="1"/>
  <c r="AR32" i="2"/>
  <c r="CQ32" i="2" s="1"/>
  <c r="AR5" i="2"/>
  <c r="CQ5" i="2" s="1"/>
  <c r="AM12" i="2"/>
  <c r="CJ12" i="2" s="1"/>
  <c r="BB33" i="2"/>
  <c r="DE33" i="2" s="1"/>
  <c r="BG9" i="2"/>
  <c r="DL9" i="2" s="1"/>
  <c r="BB28" i="2"/>
  <c r="DE28" i="2" s="1"/>
  <c r="AM11" i="2"/>
  <c r="CJ11" i="2" s="1"/>
  <c r="AR8" i="2"/>
  <c r="CQ8" i="2" s="1"/>
  <c r="AC27" i="2"/>
  <c r="BY27" i="2" s="1"/>
  <c r="AW31" i="2"/>
  <c r="CX31" i="2" s="1"/>
  <c r="AR22" i="2"/>
  <c r="CQ22" i="2" s="1"/>
  <c r="BB32" i="2"/>
  <c r="DE32" i="2" s="1"/>
  <c r="AH22" i="2"/>
  <c r="CC22" i="2" s="1"/>
  <c r="BG26" i="2"/>
  <c r="DL26" i="2" s="1"/>
  <c r="BB29" i="2"/>
  <c r="DE29" i="2" s="1"/>
  <c r="AR13" i="2"/>
  <c r="CQ13" i="2" s="1"/>
  <c r="BL9" i="2"/>
  <c r="DS9" i="2" s="1"/>
  <c r="AH19" i="2"/>
  <c r="CC19" i="2" s="1"/>
  <c r="AR11" i="2"/>
  <c r="CQ11" i="2" s="1"/>
  <c r="AW25" i="2"/>
  <c r="CX25" i="2" s="1"/>
  <c r="AH27" i="2"/>
  <c r="CC27" i="2" s="1"/>
  <c r="BB31" i="2"/>
  <c r="DE31" i="2" s="1"/>
  <c r="BL23" i="2"/>
  <c r="DS23" i="2" s="1"/>
  <c r="BL22" i="2"/>
  <c r="DS22" i="2" s="1"/>
  <c r="AH32" i="2"/>
  <c r="CC32" i="2" s="1"/>
  <c r="BG32" i="2"/>
  <c r="DL32" i="2" s="1"/>
  <c r="BB22" i="2"/>
  <c r="DE22" i="2" s="1"/>
  <c r="AH26" i="2"/>
  <c r="CC26" i="2" s="1"/>
  <c r="AH29" i="2"/>
  <c r="CC29" i="2" s="1"/>
  <c r="BG29" i="2"/>
  <c r="DL29" i="2" s="1"/>
  <c r="AR29" i="2"/>
  <c r="CQ29" i="2" s="1"/>
  <c r="AR33" i="2"/>
  <c r="CQ33" i="2" s="1"/>
  <c r="BL12" i="2"/>
  <c r="DS12" i="2" s="1"/>
  <c r="BB19" i="2"/>
  <c r="DE19" i="2" s="1"/>
  <c r="BL11" i="2"/>
  <c r="DS11" i="2" s="1"/>
  <c r="AH34" i="2"/>
  <c r="CC34" i="2" s="1"/>
  <c r="AW30" i="2"/>
  <c r="CX30" i="2" s="1"/>
  <c r="AM30" i="2"/>
  <c r="CJ30" i="2" s="1"/>
  <c r="AC6" i="2"/>
  <c r="BY6" i="2" s="1"/>
  <c r="BG21" i="2"/>
  <c r="DL21" i="2" s="1"/>
  <c r="BB21" i="2"/>
  <c r="DE21" i="2" s="1"/>
  <c r="AW5" i="2"/>
  <c r="CX5" i="2" s="1"/>
  <c r="AH18" i="2"/>
  <c r="CC18" i="2" s="1"/>
  <c r="AW8" i="2"/>
  <c r="CX8" i="2" s="1"/>
  <c r="AR25" i="2"/>
  <c r="CQ25" i="2" s="1"/>
  <c r="AR17" i="2"/>
  <c r="CQ17" i="2" s="1"/>
  <c r="AR21" i="2"/>
  <c r="CQ21" i="2" s="1"/>
  <c r="BB12" i="2"/>
  <c r="DE12" i="2" s="1"/>
  <c r="AR10" i="2"/>
  <c r="CQ10" i="2" s="1"/>
  <c r="AW33" i="2"/>
  <c r="CX33" i="2" s="1"/>
  <c r="BG33" i="2"/>
  <c r="DL33" i="2" s="1"/>
  <c r="BB9" i="2"/>
  <c r="DE9" i="2" s="1"/>
  <c r="BB17" i="2"/>
  <c r="DE17" i="2" s="1"/>
  <c r="AC11" i="2"/>
  <c r="BY11" i="2" s="1"/>
  <c r="BB11" i="2"/>
  <c r="DE11" i="2" s="1"/>
  <c r="AR18" i="2"/>
  <c r="CQ18" i="2" s="1"/>
  <c r="AM29" i="2"/>
  <c r="CJ29" i="2" s="1"/>
  <c r="BL33" i="2"/>
  <c r="DS33" i="2" s="1"/>
  <c r="AR6" i="2"/>
  <c r="CQ6" i="2" s="1"/>
  <c r="AM6" i="2"/>
  <c r="CJ6" i="2" s="1"/>
  <c r="BG18" i="2"/>
  <c r="DL18" i="2" s="1"/>
  <c r="BL21" i="2"/>
  <c r="DS21" i="2" s="1"/>
  <c r="AM9" i="2"/>
  <c r="CJ9" i="2" s="1"/>
  <c r="BL18" i="2"/>
  <c r="DS18" i="2" s="1"/>
  <c r="AW6" i="2"/>
  <c r="CX6" i="2" s="1"/>
  <c r="AC5" i="2"/>
  <c r="BY5" i="2" s="1"/>
  <c r="BL25" i="2"/>
  <c r="DS25" i="2" s="1"/>
  <c r="BL31" i="2"/>
  <c r="DS31" i="2" s="1"/>
  <c r="AH11" i="2"/>
  <c r="CC11" i="2" s="1"/>
  <c r="AC31" i="2"/>
  <c r="BY31" i="2" s="1"/>
  <c r="BB10" i="2"/>
  <c r="DE10" i="2" s="1"/>
  <c r="AW22" i="2"/>
  <c r="CX22" i="2" s="1"/>
  <c r="AW29" i="2"/>
  <c r="CX29" i="2" s="1"/>
  <c r="AR9" i="2"/>
  <c r="CQ9" i="2" s="1"/>
  <c r="BG19" i="2"/>
  <c r="DL19" i="2" s="1"/>
  <c r="AC34" i="2"/>
  <c r="BY34" i="2" s="1"/>
  <c r="AC30" i="2"/>
  <c r="BY30" i="2" s="1"/>
  <c r="AW21" i="2"/>
  <c r="CX21" i="2" s="1"/>
  <c r="BG5" i="2"/>
  <c r="DL5" i="2" s="1"/>
  <c r="AR26" i="2"/>
  <c r="CQ26" i="2" s="1"/>
  <c r="AR14" i="2"/>
  <c r="CQ14" i="2" s="1"/>
  <c r="AW9" i="2"/>
  <c r="CX9" i="2" s="1"/>
  <c r="AR28" i="2"/>
  <c r="CQ28" i="2" s="1"/>
  <c r="AM25" i="2"/>
  <c r="CJ25" i="2" s="1"/>
  <c r="BL30" i="2"/>
  <c r="DS30" i="2" s="1"/>
  <c r="AC32" i="2"/>
  <c r="BY32" i="2" s="1"/>
  <c r="BG23" i="2"/>
  <c r="DL23" i="2" s="1"/>
  <c r="BG14" i="2"/>
  <c r="DL14" i="2" s="1"/>
  <c r="BL19" i="2"/>
  <c r="DS19" i="2" s="1"/>
  <c r="AW34" i="2"/>
  <c r="CX34" i="2" s="1"/>
  <c r="BB30" i="2"/>
  <c r="DE30" i="2" s="1"/>
  <c r="AH30" i="2"/>
  <c r="CC30" i="2" s="1"/>
  <c r="BB6" i="2"/>
  <c r="DE6" i="2" s="1"/>
  <c r="AM21" i="2"/>
  <c r="CJ21" i="2" s="1"/>
  <c r="AH21" i="2"/>
  <c r="CC21" i="2" s="1"/>
  <c r="AM5" i="2"/>
  <c r="CJ5" i="2" s="1"/>
  <c r="AW18" i="2"/>
  <c r="CX18" i="2" s="1"/>
  <c r="BB8" i="2"/>
  <c r="DE8" i="2" s="1"/>
  <c r="BL32" i="2"/>
  <c r="DS32" i="2" s="1"/>
  <c r="BL26" i="2"/>
  <c r="DS26" i="2" s="1"/>
  <c r="BL5" i="2"/>
  <c r="DS5" i="2" s="1"/>
  <c r="BG12" i="2"/>
  <c r="DL12" i="2" s="1"/>
  <c r="BL14" i="2"/>
  <c r="DS14" i="2" s="1"/>
  <c r="AC33" i="2"/>
  <c r="BY33" i="2" s="1"/>
  <c r="AH9" i="2"/>
  <c r="CC9" i="2" s="1"/>
  <c r="AW17" i="2"/>
  <c r="CX17" i="2" s="1"/>
  <c r="BG28" i="2"/>
  <c r="DL28" i="2" s="1"/>
  <c r="AW11" i="2"/>
  <c r="CX11" i="2" s="1"/>
  <c r="BL28" i="2"/>
  <c r="DS28" i="2" s="1"/>
  <c r="BL8" i="2"/>
  <c r="DS8" i="2" s="1"/>
  <c r="K23" i="1"/>
  <c r="J23" i="1"/>
  <c r="L23" i="1" s="1"/>
  <c r="K22" i="1"/>
  <c r="J22" i="1"/>
  <c r="L22" i="1" s="1"/>
  <c r="ER21" i="8" l="1"/>
  <c r="BG30" i="4"/>
  <c r="DL30" i="4" s="1"/>
  <c r="AM22" i="4"/>
  <c r="CJ22" i="4" s="1"/>
  <c r="BB28" i="4"/>
  <c r="DE28" i="4" s="1"/>
  <c r="CC45" i="8"/>
  <c r="AH18" i="4"/>
  <c r="CC18" i="4" s="1"/>
  <c r="AM30" i="4"/>
  <c r="CJ30" i="4" s="1"/>
  <c r="ER25" i="8"/>
  <c r="BG31" i="4"/>
  <c r="DL31" i="4" s="1"/>
  <c r="AH30" i="4"/>
  <c r="CC30" i="4" s="1"/>
  <c r="BB31" i="4"/>
  <c r="DE31" i="4" s="1"/>
  <c r="BB19" i="4"/>
  <c r="DE19" i="4" s="1"/>
  <c r="AH27" i="4"/>
  <c r="CC27" i="4" s="1"/>
  <c r="AH19" i="4"/>
  <c r="CC19" i="4" s="1"/>
  <c r="AW31" i="4"/>
  <c r="CX31" i="4" s="1"/>
  <c r="ER30" i="8"/>
  <c r="CJ45" i="8"/>
  <c r="ER17" i="8" s="1"/>
  <c r="ER6" i="8"/>
  <c r="DE45" i="8"/>
  <c r="DL45" i="8"/>
  <c r="ER33" i="8"/>
  <c r="AM32" i="2"/>
  <c r="CJ32" i="2" s="1"/>
  <c r="CJ45" i="2" s="1"/>
  <c r="AW30" i="4"/>
  <c r="CX30" i="4" s="1"/>
  <c r="CX45" i="8"/>
  <c r="ER23" i="8" s="1"/>
  <c r="ER9" i="8"/>
  <c r="ER11" i="8"/>
  <c r="BY45" i="8"/>
  <c r="BB18" i="4"/>
  <c r="DE18" i="4" s="1"/>
  <c r="DE45" i="4" s="1"/>
  <c r="BB21" i="4"/>
  <c r="DE21" i="4" s="1"/>
  <c r="AH29" i="4"/>
  <c r="CC29" i="4" s="1"/>
  <c r="CQ45" i="8"/>
  <c r="ER31" i="8" s="1"/>
  <c r="ER32" i="8"/>
  <c r="ER19" i="8"/>
  <c r="ER22" i="8"/>
  <c r="DS45" i="8"/>
  <c r="ER5" i="8"/>
  <c r="AM21" i="4"/>
  <c r="CJ21" i="4" s="1"/>
  <c r="BG21" i="4"/>
  <c r="DL21" i="4" s="1"/>
  <c r="AM19" i="4"/>
  <c r="CJ19" i="4" s="1"/>
  <c r="CJ45" i="4" s="1"/>
  <c r="BG25" i="4"/>
  <c r="DL25" i="4" s="1"/>
  <c r="AM25" i="4"/>
  <c r="CJ25" i="4" s="1"/>
  <c r="BG23" i="4"/>
  <c r="DL23" i="4" s="1"/>
  <c r="AW19" i="4"/>
  <c r="CX19" i="4" s="1"/>
  <c r="AH26" i="4"/>
  <c r="CC26" i="4" s="1"/>
  <c r="BG28" i="4"/>
  <c r="DL28" i="4" s="1"/>
  <c r="BG19" i="4"/>
  <c r="DL19" i="4" s="1"/>
  <c r="AH21" i="4"/>
  <c r="CC21" i="4" s="1"/>
  <c r="BG26" i="4"/>
  <c r="DL26" i="4" s="1"/>
  <c r="AW25" i="4"/>
  <c r="CX25" i="4" s="1"/>
  <c r="AH25" i="4"/>
  <c r="CC25" i="4" s="1"/>
  <c r="BG22" i="4"/>
  <c r="DL22" i="4" s="1"/>
  <c r="ER22" i="4" s="1"/>
  <c r="BG14" i="4"/>
  <c r="DL14" i="4" s="1"/>
  <c r="AW14" i="4"/>
  <c r="CX14" i="4" s="1"/>
  <c r="AW21" i="4"/>
  <c r="CX21" i="4" s="1"/>
  <c r="AW26" i="4"/>
  <c r="CX26" i="4" s="1"/>
  <c r="AW17" i="4"/>
  <c r="CX17" i="4" s="1"/>
  <c r="AW18" i="4"/>
  <c r="CX18" i="4" s="1"/>
  <c r="AW29" i="4"/>
  <c r="CX29" i="4" s="1"/>
  <c r="DS45" i="4"/>
  <c r="BY45" i="4"/>
  <c r="CQ45" i="4"/>
  <c r="DS45" i="3"/>
  <c r="ER5" i="3"/>
  <c r="ER11" i="3"/>
  <c r="DL45" i="3"/>
  <c r="CQ45" i="3"/>
  <c r="ER9" i="3"/>
  <c r="DE45" i="3"/>
  <c r="CX45" i="3"/>
  <c r="CJ45" i="3"/>
  <c r="ER6" i="3"/>
  <c r="BY45" i="3"/>
  <c r="CC45" i="3"/>
  <c r="ER32" i="2"/>
  <c r="DS45" i="2"/>
  <c r="BY45" i="2"/>
  <c r="DE45" i="2"/>
  <c r="DL45" i="2"/>
  <c r="CC45" i="2"/>
  <c r="ER33" i="2"/>
  <c r="CX45" i="2"/>
  <c r="CQ45" i="2"/>
  <c r="EX44" i="1"/>
  <c r="EW44" i="1"/>
  <c r="BX44" i="1"/>
  <c r="BU44" i="1"/>
  <c r="BT44" i="1"/>
  <c r="BV44" i="1" s="1"/>
  <c r="EG44" i="1" s="1"/>
  <c r="EH44" i="1" s="1"/>
  <c r="BS44" i="1"/>
  <c r="BP44" i="1"/>
  <c r="BO44" i="1"/>
  <c r="BQ44" i="1" s="1"/>
  <c r="DZ44" i="1" s="1"/>
  <c r="EA44" i="1" s="1"/>
  <c r="BN44" i="1"/>
  <c r="BK44" i="1"/>
  <c r="BJ44" i="1"/>
  <c r="BL44" i="1" s="1"/>
  <c r="DS44" i="1" s="1"/>
  <c r="BI44" i="1"/>
  <c r="BF44" i="1"/>
  <c r="BE44" i="1"/>
  <c r="BG44" i="1" s="1"/>
  <c r="DL44" i="1" s="1"/>
  <c r="DM44" i="1" s="1"/>
  <c r="BD44" i="1"/>
  <c r="BA44" i="1"/>
  <c r="AZ44" i="1"/>
  <c r="BB44" i="1" s="1"/>
  <c r="DE44" i="1" s="1"/>
  <c r="DF44" i="1" s="1"/>
  <c r="AY44" i="1"/>
  <c r="AV44" i="1"/>
  <c r="AU44" i="1"/>
  <c r="AW44" i="1" s="1"/>
  <c r="CX44" i="1" s="1"/>
  <c r="CY44" i="1" s="1"/>
  <c r="AT44" i="1"/>
  <c r="AQ44" i="1"/>
  <c r="AP44" i="1"/>
  <c r="AR44" i="1" s="1"/>
  <c r="CQ44" i="1" s="1"/>
  <c r="CR44" i="1" s="1"/>
  <c r="AO44" i="1"/>
  <c r="AL44" i="1"/>
  <c r="AK44" i="1"/>
  <c r="AM44" i="1" s="1"/>
  <c r="CJ44" i="1" s="1"/>
  <c r="CK44" i="1" s="1"/>
  <c r="AJ44" i="1"/>
  <c r="AG44" i="1"/>
  <c r="AF44" i="1"/>
  <c r="AH44" i="1" s="1"/>
  <c r="CC44" i="1" s="1"/>
  <c r="CD44" i="1" s="1"/>
  <c r="AE44" i="1"/>
  <c r="AB44" i="1"/>
  <c r="AA44" i="1"/>
  <c r="AC44" i="1" s="1"/>
  <c r="BY44" i="1" s="1"/>
  <c r="BZ44" i="1" s="1"/>
  <c r="Z44" i="1"/>
  <c r="R44" i="1"/>
  <c r="Q44" i="1"/>
  <c r="EX43" i="1"/>
  <c r="EW43" i="1"/>
  <c r="BX43" i="1"/>
  <c r="BU43" i="1"/>
  <c r="BT43" i="1"/>
  <c r="BV43" i="1" s="1"/>
  <c r="EG43" i="1" s="1"/>
  <c r="EH43" i="1" s="1"/>
  <c r="BS43" i="1"/>
  <c r="BP43" i="1"/>
  <c r="BO43" i="1"/>
  <c r="BQ43" i="1" s="1"/>
  <c r="DZ43" i="1" s="1"/>
  <c r="EA43" i="1" s="1"/>
  <c r="BN43" i="1"/>
  <c r="BK43" i="1"/>
  <c r="BJ43" i="1"/>
  <c r="BL43" i="1" s="1"/>
  <c r="DS43" i="1" s="1"/>
  <c r="BI43" i="1"/>
  <c r="BF43" i="1"/>
  <c r="BE43" i="1"/>
  <c r="BG43" i="1" s="1"/>
  <c r="DL43" i="1" s="1"/>
  <c r="DM43" i="1" s="1"/>
  <c r="BD43" i="1"/>
  <c r="BA43" i="1"/>
  <c r="AZ43" i="1"/>
  <c r="BB43" i="1" s="1"/>
  <c r="DE43" i="1" s="1"/>
  <c r="DF43" i="1" s="1"/>
  <c r="AY43" i="1"/>
  <c r="AV43" i="1"/>
  <c r="AU43" i="1"/>
  <c r="AW43" i="1" s="1"/>
  <c r="CX43" i="1" s="1"/>
  <c r="CY43" i="1" s="1"/>
  <c r="AT43" i="1"/>
  <c r="AQ43" i="1"/>
  <c r="AP43" i="1"/>
  <c r="AR43" i="1" s="1"/>
  <c r="CQ43" i="1" s="1"/>
  <c r="CR43" i="1" s="1"/>
  <c r="AO43" i="1"/>
  <c r="AL43" i="1"/>
  <c r="AK43" i="1"/>
  <c r="AM43" i="1" s="1"/>
  <c r="CJ43" i="1" s="1"/>
  <c r="CK43" i="1" s="1"/>
  <c r="AJ43" i="1"/>
  <c r="AG43" i="1"/>
  <c r="AF43" i="1"/>
  <c r="AH43" i="1" s="1"/>
  <c r="CC43" i="1" s="1"/>
  <c r="CD43" i="1" s="1"/>
  <c r="AE43" i="1"/>
  <c r="AB43" i="1"/>
  <c r="AA43" i="1"/>
  <c r="AC43" i="1" s="1"/>
  <c r="BY43" i="1" s="1"/>
  <c r="BZ43" i="1" s="1"/>
  <c r="Z43" i="1"/>
  <c r="R43" i="1"/>
  <c r="Q43" i="1"/>
  <c r="EX42" i="1"/>
  <c r="EW42" i="1"/>
  <c r="BX42" i="1"/>
  <c r="BU42" i="1"/>
  <c r="BT42" i="1"/>
  <c r="BV42" i="1" s="1"/>
  <c r="EG42" i="1" s="1"/>
  <c r="EH42" i="1" s="1"/>
  <c r="BS42" i="1"/>
  <c r="BP42" i="1"/>
  <c r="BO42" i="1"/>
  <c r="BQ42" i="1" s="1"/>
  <c r="DZ42" i="1" s="1"/>
  <c r="EA42" i="1" s="1"/>
  <c r="BN42" i="1"/>
  <c r="BK42" i="1"/>
  <c r="BJ42" i="1"/>
  <c r="BL42" i="1" s="1"/>
  <c r="DS42" i="1" s="1"/>
  <c r="BI42" i="1"/>
  <c r="BF42" i="1"/>
  <c r="BE42" i="1"/>
  <c r="BG42" i="1" s="1"/>
  <c r="DL42" i="1" s="1"/>
  <c r="DM42" i="1" s="1"/>
  <c r="BD42" i="1"/>
  <c r="BA42" i="1"/>
  <c r="AZ42" i="1"/>
  <c r="BB42" i="1" s="1"/>
  <c r="DE42" i="1" s="1"/>
  <c r="DF42" i="1" s="1"/>
  <c r="AY42" i="1"/>
  <c r="AV42" i="1"/>
  <c r="AU42" i="1"/>
  <c r="AW42" i="1" s="1"/>
  <c r="CX42" i="1" s="1"/>
  <c r="CY42" i="1" s="1"/>
  <c r="AT42" i="1"/>
  <c r="AQ42" i="1"/>
  <c r="AP42" i="1"/>
  <c r="AR42" i="1" s="1"/>
  <c r="CQ42" i="1" s="1"/>
  <c r="CR42" i="1" s="1"/>
  <c r="AO42" i="1"/>
  <c r="AL42" i="1"/>
  <c r="AK42" i="1"/>
  <c r="AM42" i="1" s="1"/>
  <c r="CJ42" i="1" s="1"/>
  <c r="CK42" i="1" s="1"/>
  <c r="AJ42" i="1"/>
  <c r="AG42" i="1"/>
  <c r="AF42" i="1"/>
  <c r="AH42" i="1" s="1"/>
  <c r="CC42" i="1" s="1"/>
  <c r="CD42" i="1" s="1"/>
  <c r="AE42" i="1"/>
  <c r="AB42" i="1"/>
  <c r="AA42" i="1"/>
  <c r="AC42" i="1" s="1"/>
  <c r="BY42" i="1" s="1"/>
  <c r="BZ42" i="1" s="1"/>
  <c r="Z42" i="1"/>
  <c r="R42" i="1"/>
  <c r="Q42" i="1"/>
  <c r="EX41" i="1"/>
  <c r="EW41" i="1"/>
  <c r="BX41" i="1"/>
  <c r="BU41" i="1"/>
  <c r="BT41" i="1"/>
  <c r="BV41" i="1" s="1"/>
  <c r="EG41" i="1" s="1"/>
  <c r="EH41" i="1" s="1"/>
  <c r="BS41" i="1"/>
  <c r="BP41" i="1"/>
  <c r="BO41" i="1"/>
  <c r="BQ41" i="1" s="1"/>
  <c r="DZ41" i="1" s="1"/>
  <c r="EA41" i="1" s="1"/>
  <c r="BN41" i="1"/>
  <c r="BK41" i="1"/>
  <c r="BJ41" i="1"/>
  <c r="BL41" i="1" s="1"/>
  <c r="DS41" i="1" s="1"/>
  <c r="BI41" i="1"/>
  <c r="BF41" i="1"/>
  <c r="BE41" i="1"/>
  <c r="BG41" i="1" s="1"/>
  <c r="DL41" i="1" s="1"/>
  <c r="DM41" i="1" s="1"/>
  <c r="BD41" i="1"/>
  <c r="BA41" i="1"/>
  <c r="AZ41" i="1"/>
  <c r="BB41" i="1" s="1"/>
  <c r="DE41" i="1" s="1"/>
  <c r="DF41" i="1" s="1"/>
  <c r="AY41" i="1"/>
  <c r="AV41" i="1"/>
  <c r="AU41" i="1"/>
  <c r="AW41" i="1" s="1"/>
  <c r="CX41" i="1" s="1"/>
  <c r="CY41" i="1" s="1"/>
  <c r="AT41" i="1"/>
  <c r="AQ41" i="1"/>
  <c r="AP41" i="1"/>
  <c r="AR41" i="1" s="1"/>
  <c r="CQ41" i="1" s="1"/>
  <c r="CR41" i="1" s="1"/>
  <c r="AO41" i="1"/>
  <c r="AL41" i="1"/>
  <c r="AK41" i="1"/>
  <c r="AM41" i="1" s="1"/>
  <c r="CJ41" i="1" s="1"/>
  <c r="CK41" i="1" s="1"/>
  <c r="AJ41" i="1"/>
  <c r="AG41" i="1"/>
  <c r="AF41" i="1"/>
  <c r="AH41" i="1" s="1"/>
  <c r="CC41" i="1" s="1"/>
  <c r="CD41" i="1" s="1"/>
  <c r="AE41" i="1"/>
  <c r="AB41" i="1"/>
  <c r="AA41" i="1"/>
  <c r="AC41" i="1" s="1"/>
  <c r="BY41" i="1" s="1"/>
  <c r="BZ41" i="1" s="1"/>
  <c r="Z41" i="1"/>
  <c r="R41" i="1"/>
  <c r="Q41" i="1"/>
  <c r="EX40" i="1"/>
  <c r="EW40" i="1"/>
  <c r="BX40" i="1"/>
  <c r="BU40" i="1"/>
  <c r="BT40" i="1"/>
  <c r="BV40" i="1" s="1"/>
  <c r="EG40" i="1" s="1"/>
  <c r="EH40" i="1" s="1"/>
  <c r="BS40" i="1"/>
  <c r="BP40" i="1"/>
  <c r="BO40" i="1"/>
  <c r="BQ40" i="1" s="1"/>
  <c r="DZ40" i="1" s="1"/>
  <c r="EA40" i="1" s="1"/>
  <c r="BN40" i="1"/>
  <c r="BK40" i="1"/>
  <c r="BJ40" i="1"/>
  <c r="BL40" i="1" s="1"/>
  <c r="DS40" i="1" s="1"/>
  <c r="BI40" i="1"/>
  <c r="BF40" i="1"/>
  <c r="BE40" i="1"/>
  <c r="BG40" i="1" s="1"/>
  <c r="DL40" i="1" s="1"/>
  <c r="DM40" i="1" s="1"/>
  <c r="BD40" i="1"/>
  <c r="BA40" i="1"/>
  <c r="AZ40" i="1"/>
  <c r="BB40" i="1" s="1"/>
  <c r="DE40" i="1" s="1"/>
  <c r="DF40" i="1" s="1"/>
  <c r="AY40" i="1"/>
  <c r="AV40" i="1"/>
  <c r="AU40" i="1"/>
  <c r="AW40" i="1" s="1"/>
  <c r="CX40" i="1" s="1"/>
  <c r="CY40" i="1" s="1"/>
  <c r="AT40" i="1"/>
  <c r="AQ40" i="1"/>
  <c r="AP40" i="1"/>
  <c r="AR40" i="1" s="1"/>
  <c r="CQ40" i="1" s="1"/>
  <c r="CR40" i="1" s="1"/>
  <c r="AO40" i="1"/>
  <c r="AL40" i="1"/>
  <c r="AK40" i="1"/>
  <c r="AM40" i="1" s="1"/>
  <c r="CJ40" i="1" s="1"/>
  <c r="CK40" i="1" s="1"/>
  <c r="AJ40" i="1"/>
  <c r="AG40" i="1"/>
  <c r="AF40" i="1"/>
  <c r="AH40" i="1" s="1"/>
  <c r="CC40" i="1" s="1"/>
  <c r="CD40" i="1" s="1"/>
  <c r="AE40" i="1"/>
  <c r="AB40" i="1"/>
  <c r="AA40" i="1"/>
  <c r="AC40" i="1" s="1"/>
  <c r="BY40" i="1" s="1"/>
  <c r="BZ40" i="1" s="1"/>
  <c r="Z40" i="1"/>
  <c r="R40" i="1"/>
  <c r="Q40" i="1"/>
  <c r="EX39" i="1"/>
  <c r="EW39" i="1"/>
  <c r="BX39" i="1"/>
  <c r="BU39" i="1"/>
  <c r="BT39" i="1"/>
  <c r="BV39" i="1" s="1"/>
  <c r="EG39" i="1" s="1"/>
  <c r="EH39" i="1" s="1"/>
  <c r="BS39" i="1"/>
  <c r="BP39" i="1"/>
  <c r="BO39" i="1"/>
  <c r="BQ39" i="1" s="1"/>
  <c r="DZ39" i="1" s="1"/>
  <c r="EA39" i="1" s="1"/>
  <c r="BN39" i="1"/>
  <c r="BK39" i="1"/>
  <c r="BJ39" i="1"/>
  <c r="BL39" i="1" s="1"/>
  <c r="DS39" i="1" s="1"/>
  <c r="BI39" i="1"/>
  <c r="BF39" i="1"/>
  <c r="BE39" i="1"/>
  <c r="BG39" i="1" s="1"/>
  <c r="DL39" i="1" s="1"/>
  <c r="DM39" i="1" s="1"/>
  <c r="BD39" i="1"/>
  <c r="BA39" i="1"/>
  <c r="AZ39" i="1"/>
  <c r="BB39" i="1" s="1"/>
  <c r="DE39" i="1" s="1"/>
  <c r="DF39" i="1" s="1"/>
  <c r="AY39" i="1"/>
  <c r="AV39" i="1"/>
  <c r="AU39" i="1"/>
  <c r="AW39" i="1" s="1"/>
  <c r="CX39" i="1" s="1"/>
  <c r="CY39" i="1" s="1"/>
  <c r="AT39" i="1"/>
  <c r="AQ39" i="1"/>
  <c r="AP39" i="1"/>
  <c r="AR39" i="1" s="1"/>
  <c r="CQ39" i="1" s="1"/>
  <c r="CR39" i="1" s="1"/>
  <c r="AO39" i="1"/>
  <c r="AL39" i="1"/>
  <c r="AK39" i="1"/>
  <c r="AM39" i="1" s="1"/>
  <c r="CJ39" i="1" s="1"/>
  <c r="CK39" i="1" s="1"/>
  <c r="AJ39" i="1"/>
  <c r="AG39" i="1"/>
  <c r="AF39" i="1"/>
  <c r="AH39" i="1" s="1"/>
  <c r="CC39" i="1" s="1"/>
  <c r="CD39" i="1" s="1"/>
  <c r="AE39" i="1"/>
  <c r="AB39" i="1"/>
  <c r="AA39" i="1"/>
  <c r="AC39" i="1" s="1"/>
  <c r="BY39" i="1" s="1"/>
  <c r="BZ39" i="1" s="1"/>
  <c r="Z39" i="1"/>
  <c r="R39" i="1"/>
  <c r="Q39" i="1"/>
  <c r="EX38" i="1"/>
  <c r="EW38" i="1"/>
  <c r="BX38" i="1"/>
  <c r="BU38" i="1"/>
  <c r="BT38" i="1"/>
  <c r="BV38" i="1" s="1"/>
  <c r="EG38" i="1" s="1"/>
  <c r="EH38" i="1" s="1"/>
  <c r="BS38" i="1"/>
  <c r="BP38" i="1"/>
  <c r="BO38" i="1"/>
  <c r="BQ38" i="1" s="1"/>
  <c r="DZ38" i="1" s="1"/>
  <c r="EA38" i="1" s="1"/>
  <c r="BN38" i="1"/>
  <c r="BK38" i="1"/>
  <c r="BJ38" i="1"/>
  <c r="BL38" i="1" s="1"/>
  <c r="DS38" i="1" s="1"/>
  <c r="BI38" i="1"/>
  <c r="BF38" i="1"/>
  <c r="BE38" i="1"/>
  <c r="BG38" i="1" s="1"/>
  <c r="DL38" i="1" s="1"/>
  <c r="DM38" i="1" s="1"/>
  <c r="BD38" i="1"/>
  <c r="BA38" i="1"/>
  <c r="AZ38" i="1"/>
  <c r="BB38" i="1" s="1"/>
  <c r="DE38" i="1" s="1"/>
  <c r="DF38" i="1" s="1"/>
  <c r="AY38" i="1"/>
  <c r="AV38" i="1"/>
  <c r="AU38" i="1"/>
  <c r="AW38" i="1" s="1"/>
  <c r="CX38" i="1" s="1"/>
  <c r="CY38" i="1" s="1"/>
  <c r="AT38" i="1"/>
  <c r="AQ38" i="1"/>
  <c r="AP38" i="1"/>
  <c r="AR38" i="1" s="1"/>
  <c r="CQ38" i="1" s="1"/>
  <c r="CR38" i="1" s="1"/>
  <c r="AO38" i="1"/>
  <c r="AL38" i="1"/>
  <c r="AK38" i="1"/>
  <c r="AM38" i="1" s="1"/>
  <c r="CJ38" i="1" s="1"/>
  <c r="CK38" i="1" s="1"/>
  <c r="AJ38" i="1"/>
  <c r="AG38" i="1"/>
  <c r="AF38" i="1"/>
  <c r="AH38" i="1" s="1"/>
  <c r="CC38" i="1" s="1"/>
  <c r="CD38" i="1" s="1"/>
  <c r="AE38" i="1"/>
  <c r="AB38" i="1"/>
  <c r="AA38" i="1"/>
  <c r="AC38" i="1" s="1"/>
  <c r="BY38" i="1" s="1"/>
  <c r="BZ38" i="1" s="1"/>
  <c r="Z38" i="1"/>
  <c r="R38" i="1"/>
  <c r="Q38" i="1"/>
  <c r="EX37" i="1"/>
  <c r="EW37" i="1"/>
  <c r="BX37" i="1"/>
  <c r="BU37" i="1"/>
  <c r="BT37" i="1"/>
  <c r="BV37" i="1" s="1"/>
  <c r="EG37" i="1" s="1"/>
  <c r="EH37" i="1" s="1"/>
  <c r="BS37" i="1"/>
  <c r="BP37" i="1"/>
  <c r="BO37" i="1"/>
  <c r="BQ37" i="1" s="1"/>
  <c r="DZ37" i="1" s="1"/>
  <c r="EA37" i="1" s="1"/>
  <c r="BN37" i="1"/>
  <c r="BK37" i="1"/>
  <c r="BJ37" i="1"/>
  <c r="BL37" i="1" s="1"/>
  <c r="DS37" i="1" s="1"/>
  <c r="BI37" i="1"/>
  <c r="BF37" i="1"/>
  <c r="BE37" i="1"/>
  <c r="BG37" i="1" s="1"/>
  <c r="DL37" i="1" s="1"/>
  <c r="DM37" i="1" s="1"/>
  <c r="BD37" i="1"/>
  <c r="BA37" i="1"/>
  <c r="AZ37" i="1"/>
  <c r="BB37" i="1" s="1"/>
  <c r="DE37" i="1" s="1"/>
  <c r="DF37" i="1" s="1"/>
  <c r="AY37" i="1"/>
  <c r="AV37" i="1"/>
  <c r="AU37" i="1"/>
  <c r="AW37" i="1" s="1"/>
  <c r="CX37" i="1" s="1"/>
  <c r="CY37" i="1" s="1"/>
  <c r="AT37" i="1"/>
  <c r="AQ37" i="1"/>
  <c r="AP37" i="1"/>
  <c r="AR37" i="1" s="1"/>
  <c r="CQ37" i="1" s="1"/>
  <c r="CR37" i="1" s="1"/>
  <c r="AO37" i="1"/>
  <c r="AL37" i="1"/>
  <c r="AK37" i="1"/>
  <c r="AM37" i="1" s="1"/>
  <c r="CJ37" i="1" s="1"/>
  <c r="CK37" i="1" s="1"/>
  <c r="AJ37" i="1"/>
  <c r="AG37" i="1"/>
  <c r="AF37" i="1"/>
  <c r="AH37" i="1" s="1"/>
  <c r="CC37" i="1" s="1"/>
  <c r="CD37" i="1" s="1"/>
  <c r="AE37" i="1"/>
  <c r="AB37" i="1"/>
  <c r="AA37" i="1"/>
  <c r="AC37" i="1" s="1"/>
  <c r="BY37" i="1" s="1"/>
  <c r="BZ37" i="1" s="1"/>
  <c r="Z37" i="1"/>
  <c r="R37" i="1"/>
  <c r="Q37" i="1"/>
  <c r="EX36" i="1"/>
  <c r="EW36" i="1"/>
  <c r="BX36" i="1"/>
  <c r="BU36" i="1"/>
  <c r="BT36" i="1"/>
  <c r="BV36" i="1" s="1"/>
  <c r="EG36" i="1" s="1"/>
  <c r="EH36" i="1" s="1"/>
  <c r="BS36" i="1"/>
  <c r="BP36" i="1"/>
  <c r="BO36" i="1"/>
  <c r="BQ36" i="1" s="1"/>
  <c r="DZ36" i="1" s="1"/>
  <c r="EA36" i="1" s="1"/>
  <c r="BN36" i="1"/>
  <c r="BK36" i="1"/>
  <c r="BJ36" i="1"/>
  <c r="BL36" i="1" s="1"/>
  <c r="DS36" i="1" s="1"/>
  <c r="BI36" i="1"/>
  <c r="BF36" i="1"/>
  <c r="BE36" i="1"/>
  <c r="BG36" i="1" s="1"/>
  <c r="DL36" i="1" s="1"/>
  <c r="DM36" i="1" s="1"/>
  <c r="BD36" i="1"/>
  <c r="BA36" i="1"/>
  <c r="AZ36" i="1"/>
  <c r="BB36" i="1" s="1"/>
  <c r="DE36" i="1" s="1"/>
  <c r="DF36" i="1" s="1"/>
  <c r="AY36" i="1"/>
  <c r="AV36" i="1"/>
  <c r="AU36" i="1"/>
  <c r="AW36" i="1" s="1"/>
  <c r="CX36" i="1" s="1"/>
  <c r="CY36" i="1" s="1"/>
  <c r="AT36" i="1"/>
  <c r="AQ36" i="1"/>
  <c r="AP36" i="1"/>
  <c r="AR36" i="1" s="1"/>
  <c r="CQ36" i="1" s="1"/>
  <c r="CR36" i="1" s="1"/>
  <c r="AO36" i="1"/>
  <c r="AL36" i="1"/>
  <c r="AK36" i="1"/>
  <c r="AM36" i="1" s="1"/>
  <c r="CJ36" i="1" s="1"/>
  <c r="CK36" i="1" s="1"/>
  <c r="AJ36" i="1"/>
  <c r="AG36" i="1"/>
  <c r="AF36" i="1"/>
  <c r="AH36" i="1" s="1"/>
  <c r="CC36" i="1" s="1"/>
  <c r="CD36" i="1" s="1"/>
  <c r="AE36" i="1"/>
  <c r="AB36" i="1"/>
  <c r="AA36" i="1"/>
  <c r="AC36" i="1" s="1"/>
  <c r="BY36" i="1" s="1"/>
  <c r="BZ36" i="1" s="1"/>
  <c r="Z36" i="1"/>
  <c r="R36" i="1"/>
  <c r="Q36" i="1"/>
  <c r="EX35" i="1"/>
  <c r="EW35" i="1"/>
  <c r="BX35" i="1"/>
  <c r="BU35" i="1"/>
  <c r="BT35" i="1"/>
  <c r="BV35" i="1" s="1"/>
  <c r="EG35" i="1" s="1"/>
  <c r="EH35" i="1" s="1"/>
  <c r="BS35" i="1"/>
  <c r="BP35" i="1"/>
  <c r="BO35" i="1"/>
  <c r="BQ35" i="1" s="1"/>
  <c r="DZ35" i="1" s="1"/>
  <c r="EA35" i="1" s="1"/>
  <c r="BN35" i="1"/>
  <c r="BK35" i="1"/>
  <c r="BJ35" i="1"/>
  <c r="BL35" i="1" s="1"/>
  <c r="DS35" i="1" s="1"/>
  <c r="BI35" i="1"/>
  <c r="BF35" i="1"/>
  <c r="BE35" i="1"/>
  <c r="BG35" i="1" s="1"/>
  <c r="DL35" i="1" s="1"/>
  <c r="DM35" i="1" s="1"/>
  <c r="BD35" i="1"/>
  <c r="BA35" i="1"/>
  <c r="AZ35" i="1"/>
  <c r="BB35" i="1" s="1"/>
  <c r="DE35" i="1" s="1"/>
  <c r="DF35" i="1" s="1"/>
  <c r="AY35" i="1"/>
  <c r="AV35" i="1"/>
  <c r="AU35" i="1"/>
  <c r="AW35" i="1" s="1"/>
  <c r="CX35" i="1" s="1"/>
  <c r="CY35" i="1" s="1"/>
  <c r="AT35" i="1"/>
  <c r="AQ35" i="1"/>
  <c r="AP35" i="1"/>
  <c r="AR35" i="1" s="1"/>
  <c r="CQ35" i="1" s="1"/>
  <c r="CR35" i="1" s="1"/>
  <c r="AO35" i="1"/>
  <c r="AL35" i="1"/>
  <c r="AK35" i="1"/>
  <c r="AM35" i="1" s="1"/>
  <c r="CJ35" i="1" s="1"/>
  <c r="CK35" i="1" s="1"/>
  <c r="AJ35" i="1"/>
  <c r="AG35" i="1"/>
  <c r="AF35" i="1"/>
  <c r="AH35" i="1" s="1"/>
  <c r="CC35" i="1" s="1"/>
  <c r="CD35" i="1" s="1"/>
  <c r="AE35" i="1"/>
  <c r="AB35" i="1"/>
  <c r="AA35" i="1"/>
  <c r="AC35" i="1" s="1"/>
  <c r="BY35" i="1" s="1"/>
  <c r="BZ35" i="1" s="1"/>
  <c r="Z35" i="1"/>
  <c r="R35" i="1"/>
  <c r="Q35" i="1"/>
  <c r="EX34" i="1"/>
  <c r="EW34" i="1"/>
  <c r="BX34" i="1"/>
  <c r="BU34" i="1"/>
  <c r="BT34" i="1"/>
  <c r="BS34" i="1"/>
  <c r="BP34" i="1"/>
  <c r="BO34" i="1"/>
  <c r="BN34" i="1"/>
  <c r="BI34" i="1"/>
  <c r="BJ34" i="1" s="1"/>
  <c r="BE34" i="1"/>
  <c r="BD34" i="1"/>
  <c r="AY34" i="1"/>
  <c r="AT34" i="1"/>
  <c r="AO34" i="1"/>
  <c r="AL34" i="1"/>
  <c r="AK34" i="1"/>
  <c r="AJ34" i="1"/>
  <c r="AE34" i="1"/>
  <c r="AF33" i="1" s="1"/>
  <c r="AA34" i="1"/>
  <c r="Z34" i="1"/>
  <c r="R34" i="1"/>
  <c r="Q34" i="1"/>
  <c r="EX33" i="1"/>
  <c r="EW33" i="1"/>
  <c r="BX33" i="1"/>
  <c r="BU33" i="1"/>
  <c r="BT33" i="1"/>
  <c r="BS33" i="1"/>
  <c r="BP33" i="1"/>
  <c r="BO33" i="1"/>
  <c r="BN33" i="1"/>
  <c r="BI33" i="1"/>
  <c r="BD33" i="1"/>
  <c r="AY33" i="1"/>
  <c r="AT33" i="1"/>
  <c r="AU32" i="1" s="1"/>
  <c r="AO33" i="1"/>
  <c r="AJ33" i="1"/>
  <c r="AE33" i="1"/>
  <c r="Z33" i="1"/>
  <c r="AA33" i="1" s="1"/>
  <c r="R33" i="1"/>
  <c r="Q33" i="1"/>
  <c r="EX32" i="1"/>
  <c r="EW32" i="1"/>
  <c r="BX32" i="1"/>
  <c r="BU32" i="1"/>
  <c r="BT32" i="1"/>
  <c r="BS32" i="1"/>
  <c r="BP32" i="1"/>
  <c r="BO32" i="1"/>
  <c r="BN32" i="1"/>
  <c r="BI32" i="1"/>
  <c r="BD32" i="1"/>
  <c r="AY32" i="1"/>
  <c r="AT32" i="1"/>
  <c r="AO32" i="1"/>
  <c r="AJ32" i="1"/>
  <c r="AF32" i="1"/>
  <c r="AE32" i="1"/>
  <c r="AA32" i="1"/>
  <c r="Z32" i="1"/>
  <c r="R32" i="1"/>
  <c r="Q32" i="1"/>
  <c r="EX31" i="1"/>
  <c r="EW31" i="1"/>
  <c r="BX31" i="1"/>
  <c r="BU31" i="1"/>
  <c r="BT31" i="1"/>
  <c r="BS31" i="1"/>
  <c r="BP31" i="1"/>
  <c r="BO31" i="1"/>
  <c r="BN31" i="1"/>
  <c r="BI31" i="1"/>
  <c r="BD31" i="1"/>
  <c r="AY31" i="1"/>
  <c r="AT31" i="1"/>
  <c r="AQ31" i="1"/>
  <c r="AP31" i="1"/>
  <c r="AO31" i="1"/>
  <c r="AL31" i="1"/>
  <c r="AK31" i="1"/>
  <c r="AJ31" i="1"/>
  <c r="AG31" i="1"/>
  <c r="AF31" i="1"/>
  <c r="AE31" i="1"/>
  <c r="Z31" i="1"/>
  <c r="AA31" i="1" s="1"/>
  <c r="R31" i="1"/>
  <c r="Q31" i="1"/>
  <c r="EX30" i="1"/>
  <c r="EW30" i="1"/>
  <c r="BX30" i="1"/>
  <c r="BU30" i="1"/>
  <c r="BT30" i="1"/>
  <c r="BS30" i="1"/>
  <c r="BP30" i="1"/>
  <c r="BO30" i="1"/>
  <c r="BN30" i="1"/>
  <c r="BI30" i="1"/>
  <c r="BD30" i="1"/>
  <c r="AY30" i="1"/>
  <c r="AT30" i="1"/>
  <c r="AO30" i="1"/>
  <c r="AJ30" i="1"/>
  <c r="AE30" i="1"/>
  <c r="AF30" i="1" s="1"/>
  <c r="Z30" i="1"/>
  <c r="R30" i="1"/>
  <c r="Q30" i="1"/>
  <c r="EX29" i="1"/>
  <c r="EW29" i="1"/>
  <c r="BX29" i="1"/>
  <c r="BU29" i="1"/>
  <c r="BT29" i="1"/>
  <c r="BS29" i="1"/>
  <c r="BP29" i="1"/>
  <c r="BO29" i="1"/>
  <c r="BN29" i="1"/>
  <c r="BI29" i="1"/>
  <c r="BD29" i="1"/>
  <c r="AY29" i="1"/>
  <c r="AT29" i="1"/>
  <c r="AO29" i="1"/>
  <c r="AK29" i="1"/>
  <c r="AJ29" i="1"/>
  <c r="AE29" i="1"/>
  <c r="AB29" i="1"/>
  <c r="AA29" i="1"/>
  <c r="Z29" i="1"/>
  <c r="R29" i="1"/>
  <c r="Q29" i="1"/>
  <c r="EX28" i="1"/>
  <c r="EW28" i="1"/>
  <c r="BX28" i="1"/>
  <c r="BU28" i="1"/>
  <c r="BT28" i="1"/>
  <c r="BS28" i="1"/>
  <c r="BP28" i="1"/>
  <c r="BO28" i="1"/>
  <c r="BN28" i="1"/>
  <c r="BI28" i="1"/>
  <c r="BD28" i="1"/>
  <c r="AY28" i="1"/>
  <c r="AT28" i="1"/>
  <c r="AO28" i="1"/>
  <c r="AJ28" i="1"/>
  <c r="AE28" i="1"/>
  <c r="AB28" i="1"/>
  <c r="AA28" i="1"/>
  <c r="Z28" i="1"/>
  <c r="R28" i="1"/>
  <c r="Q28" i="1"/>
  <c r="EX27" i="1"/>
  <c r="EW27" i="1"/>
  <c r="BX27" i="1"/>
  <c r="BU27" i="1"/>
  <c r="BT27" i="1"/>
  <c r="BS27" i="1"/>
  <c r="BP27" i="1"/>
  <c r="BO27" i="1"/>
  <c r="BN27" i="1"/>
  <c r="BK27" i="1"/>
  <c r="BJ27" i="1"/>
  <c r="BI27" i="1"/>
  <c r="BF27" i="1"/>
  <c r="BE27" i="1"/>
  <c r="BD27" i="1"/>
  <c r="BA27" i="1"/>
  <c r="AZ27" i="1"/>
  <c r="AY27" i="1"/>
  <c r="AT27" i="1"/>
  <c r="AO27" i="1"/>
  <c r="AJ27" i="1"/>
  <c r="AE27" i="1"/>
  <c r="AF9" i="1" s="1"/>
  <c r="Z27" i="1"/>
  <c r="Q27" i="1"/>
  <c r="R27" i="1"/>
  <c r="EX26" i="1"/>
  <c r="EW26" i="1"/>
  <c r="BX26" i="1"/>
  <c r="BU26" i="1"/>
  <c r="BT26" i="1"/>
  <c r="BS26" i="1"/>
  <c r="BP26" i="1"/>
  <c r="BO26" i="1"/>
  <c r="BN26" i="1"/>
  <c r="BI26" i="1"/>
  <c r="BD26" i="1"/>
  <c r="AY26" i="1"/>
  <c r="AT26" i="1"/>
  <c r="AO26" i="1"/>
  <c r="AJ26" i="1"/>
  <c r="AE26" i="1"/>
  <c r="Z26" i="1"/>
  <c r="Q26" i="1"/>
  <c r="EX25" i="1"/>
  <c r="EW25" i="1"/>
  <c r="BX25" i="1"/>
  <c r="BU25" i="1"/>
  <c r="BT25" i="1"/>
  <c r="BS25" i="1"/>
  <c r="BP25" i="1"/>
  <c r="BO25" i="1"/>
  <c r="BN25" i="1"/>
  <c r="BI25" i="1"/>
  <c r="BD25" i="1"/>
  <c r="AY25" i="1"/>
  <c r="AT25" i="1"/>
  <c r="AO25" i="1"/>
  <c r="AJ25" i="1"/>
  <c r="AE25" i="1"/>
  <c r="Z25" i="1"/>
  <c r="Q25" i="1"/>
  <c r="R25" i="1"/>
  <c r="EX24" i="1"/>
  <c r="EW24" i="1"/>
  <c r="BX24" i="1"/>
  <c r="BU24" i="1"/>
  <c r="BT24" i="1"/>
  <c r="BS24" i="1"/>
  <c r="BP24" i="1"/>
  <c r="BO24" i="1"/>
  <c r="BN24" i="1"/>
  <c r="BI24" i="1"/>
  <c r="BF24" i="1"/>
  <c r="BE24" i="1"/>
  <c r="BD24" i="1"/>
  <c r="BA24" i="1"/>
  <c r="AZ24" i="1"/>
  <c r="AY24" i="1"/>
  <c r="AT24" i="1"/>
  <c r="AO24" i="1"/>
  <c r="AJ24" i="1"/>
  <c r="AE24" i="1"/>
  <c r="AB24" i="1"/>
  <c r="AA24" i="1"/>
  <c r="Z24" i="1"/>
  <c r="K24" i="1"/>
  <c r="Q24" i="1" s="1"/>
  <c r="J24" i="1"/>
  <c r="L24" i="1" s="1"/>
  <c r="R24" i="1" s="1"/>
  <c r="EX23" i="1"/>
  <c r="EW23" i="1"/>
  <c r="BX23" i="1"/>
  <c r="BU23" i="1"/>
  <c r="BT23" i="1"/>
  <c r="BS23" i="1"/>
  <c r="BP23" i="1"/>
  <c r="BO23" i="1"/>
  <c r="BN23" i="1"/>
  <c r="BI23" i="1"/>
  <c r="BD23" i="1"/>
  <c r="BA23" i="1"/>
  <c r="AZ23" i="1"/>
  <c r="AY23" i="1"/>
  <c r="AT23" i="1"/>
  <c r="AO23" i="1"/>
  <c r="AJ23" i="1"/>
  <c r="AE23" i="1"/>
  <c r="AB23" i="1"/>
  <c r="AA23" i="1"/>
  <c r="Z23" i="1"/>
  <c r="R23" i="1"/>
  <c r="Q23" i="1"/>
  <c r="EX22" i="1"/>
  <c r="EW22" i="1"/>
  <c r="BX22" i="1"/>
  <c r="BU22" i="1"/>
  <c r="BT22" i="1"/>
  <c r="BS22" i="1"/>
  <c r="BP22" i="1"/>
  <c r="BO22" i="1"/>
  <c r="BN22" i="1"/>
  <c r="BI22" i="1"/>
  <c r="BD22" i="1"/>
  <c r="AY22" i="1"/>
  <c r="AT22" i="1"/>
  <c r="AO22" i="1"/>
  <c r="AJ22" i="1"/>
  <c r="AE22" i="1"/>
  <c r="Z22" i="1"/>
  <c r="R22" i="1"/>
  <c r="Q22" i="1"/>
  <c r="EX21" i="1"/>
  <c r="EW21" i="1"/>
  <c r="BX21" i="1"/>
  <c r="BU21" i="1"/>
  <c r="BT21" i="1"/>
  <c r="BS21" i="1"/>
  <c r="BP21" i="1"/>
  <c r="BO21" i="1"/>
  <c r="BN21" i="1"/>
  <c r="BI21" i="1"/>
  <c r="BD21" i="1"/>
  <c r="AY21" i="1"/>
  <c r="AT21" i="1"/>
  <c r="AO21" i="1"/>
  <c r="AJ21" i="1"/>
  <c r="AE21" i="1"/>
  <c r="Z21" i="1"/>
  <c r="K21" i="1"/>
  <c r="Q21" i="1" s="1"/>
  <c r="J21" i="1"/>
  <c r="L21" i="1" s="1"/>
  <c r="R21" i="1" s="1"/>
  <c r="EX20" i="1"/>
  <c r="EW20" i="1"/>
  <c r="BX20" i="1"/>
  <c r="BU20" i="1"/>
  <c r="BT20" i="1"/>
  <c r="BS20" i="1"/>
  <c r="BP20" i="1"/>
  <c r="BO20" i="1"/>
  <c r="BN20" i="1"/>
  <c r="BK20" i="1"/>
  <c r="BJ20" i="1"/>
  <c r="BI20" i="1"/>
  <c r="BF20" i="1"/>
  <c r="BE20" i="1"/>
  <c r="BD20" i="1"/>
  <c r="BA20" i="1"/>
  <c r="AZ20" i="1"/>
  <c r="AY20" i="1"/>
  <c r="AV20" i="1"/>
  <c r="AU20" i="1"/>
  <c r="AT20" i="1"/>
  <c r="AQ20" i="1"/>
  <c r="AP20" i="1"/>
  <c r="AO20" i="1"/>
  <c r="AL20" i="1"/>
  <c r="AK20" i="1"/>
  <c r="AJ20" i="1"/>
  <c r="AG20" i="1"/>
  <c r="AF20" i="1"/>
  <c r="AE20" i="1"/>
  <c r="AB20" i="1"/>
  <c r="AA20" i="1"/>
  <c r="Z20" i="1"/>
  <c r="Q20" i="1"/>
  <c r="R20" i="1"/>
  <c r="EX19" i="1"/>
  <c r="EW19" i="1"/>
  <c r="BX19" i="1"/>
  <c r="BU19" i="1"/>
  <c r="BT19" i="1"/>
  <c r="BS19" i="1"/>
  <c r="BP19" i="1"/>
  <c r="BO19" i="1"/>
  <c r="BN19" i="1"/>
  <c r="BI19" i="1"/>
  <c r="BD19" i="1"/>
  <c r="AY19" i="1"/>
  <c r="AT19" i="1"/>
  <c r="AO19" i="1"/>
  <c r="AJ19" i="1"/>
  <c r="AE19" i="1"/>
  <c r="AB19" i="1"/>
  <c r="AA19" i="1"/>
  <c r="Z19" i="1"/>
  <c r="Q19" i="1"/>
  <c r="R19" i="1"/>
  <c r="EX18" i="1"/>
  <c r="EW18" i="1"/>
  <c r="BX18" i="1"/>
  <c r="BU18" i="1"/>
  <c r="BT18" i="1"/>
  <c r="BS18" i="1"/>
  <c r="BP18" i="1"/>
  <c r="BO18" i="1"/>
  <c r="BN18" i="1"/>
  <c r="BI18" i="1"/>
  <c r="BD18" i="1"/>
  <c r="AY18" i="1"/>
  <c r="AT18" i="1"/>
  <c r="AO18" i="1"/>
  <c r="AJ18" i="1"/>
  <c r="AE18" i="1"/>
  <c r="AB18" i="1"/>
  <c r="AA18" i="1"/>
  <c r="Z18" i="1"/>
  <c r="Q18" i="1"/>
  <c r="R18" i="1"/>
  <c r="EX17" i="1"/>
  <c r="EW17" i="1"/>
  <c r="BX17" i="1"/>
  <c r="BU17" i="1"/>
  <c r="BT17" i="1"/>
  <c r="BS17" i="1"/>
  <c r="BP17" i="1"/>
  <c r="BO17" i="1"/>
  <c r="BN17" i="1"/>
  <c r="BI17" i="1"/>
  <c r="BD17" i="1"/>
  <c r="AY17" i="1"/>
  <c r="AT17" i="1"/>
  <c r="AO17" i="1"/>
  <c r="AJ17" i="1"/>
  <c r="AE17" i="1"/>
  <c r="AB17" i="1"/>
  <c r="AA17" i="1"/>
  <c r="Z17" i="1"/>
  <c r="Q17" i="1"/>
  <c r="R17" i="1"/>
  <c r="EX16" i="1"/>
  <c r="EW16" i="1"/>
  <c r="BX16" i="1"/>
  <c r="BU16" i="1"/>
  <c r="BT16" i="1"/>
  <c r="BS16" i="1"/>
  <c r="BP16" i="1"/>
  <c r="BO16" i="1"/>
  <c r="BN16" i="1"/>
  <c r="BK16" i="1"/>
  <c r="BJ16" i="1"/>
  <c r="BI16" i="1"/>
  <c r="BF16" i="1"/>
  <c r="BE16" i="1"/>
  <c r="BD16" i="1"/>
  <c r="BA16" i="1"/>
  <c r="AZ16" i="1"/>
  <c r="AY16" i="1"/>
  <c r="AT16" i="1"/>
  <c r="AQ16" i="1"/>
  <c r="AP16" i="1"/>
  <c r="AO16" i="1"/>
  <c r="AJ16" i="1"/>
  <c r="AE16" i="1"/>
  <c r="Z16" i="1"/>
  <c r="EX15" i="1"/>
  <c r="EW15" i="1"/>
  <c r="BX15" i="1"/>
  <c r="BU15" i="1"/>
  <c r="BT15" i="1"/>
  <c r="BS15" i="1"/>
  <c r="BP15" i="1"/>
  <c r="BO15" i="1"/>
  <c r="BN15" i="1"/>
  <c r="BK15" i="1"/>
  <c r="BJ15" i="1"/>
  <c r="BI15" i="1"/>
  <c r="BF15" i="1"/>
  <c r="BE15" i="1"/>
  <c r="BD15" i="1"/>
  <c r="BA15" i="1"/>
  <c r="AZ15" i="1"/>
  <c r="AY15" i="1"/>
  <c r="AT15" i="1"/>
  <c r="AO15" i="1"/>
  <c r="AJ15" i="1"/>
  <c r="AG15" i="1"/>
  <c r="AF15" i="1"/>
  <c r="AE15" i="1"/>
  <c r="AB15" i="1"/>
  <c r="AA15" i="1"/>
  <c r="Z15" i="1"/>
  <c r="R15" i="1"/>
  <c r="Q15" i="1"/>
  <c r="EX14" i="1"/>
  <c r="EW14" i="1"/>
  <c r="BX14" i="1"/>
  <c r="BU14" i="1"/>
  <c r="BT14" i="1"/>
  <c r="BS14" i="1"/>
  <c r="BP14" i="1"/>
  <c r="BO14" i="1"/>
  <c r="BN14" i="1"/>
  <c r="BI14" i="1"/>
  <c r="BD14" i="1"/>
  <c r="AY14" i="1"/>
  <c r="AT14" i="1"/>
  <c r="AO14" i="1"/>
  <c r="AJ14" i="1"/>
  <c r="AG14" i="1"/>
  <c r="AF14" i="1"/>
  <c r="AE14" i="1"/>
  <c r="AB14" i="1"/>
  <c r="AA14" i="1"/>
  <c r="Z14" i="1"/>
  <c r="Q14" i="1"/>
  <c r="R14" i="1"/>
  <c r="EX13" i="1"/>
  <c r="EW13" i="1"/>
  <c r="BX13" i="1"/>
  <c r="BU13" i="1"/>
  <c r="BT13" i="1"/>
  <c r="BS13" i="1"/>
  <c r="BP13" i="1"/>
  <c r="BO13" i="1"/>
  <c r="BN13" i="1"/>
  <c r="BK13" i="1"/>
  <c r="BJ13" i="1"/>
  <c r="BI13" i="1"/>
  <c r="BF13" i="1"/>
  <c r="BE13" i="1"/>
  <c r="BD13" i="1"/>
  <c r="BA13" i="1"/>
  <c r="AZ13" i="1"/>
  <c r="AY13" i="1"/>
  <c r="AV13" i="1"/>
  <c r="AU13" i="1"/>
  <c r="AT13" i="1"/>
  <c r="AO13" i="1"/>
  <c r="AJ13" i="1"/>
  <c r="AK13" i="1" s="1"/>
  <c r="AG13" i="1"/>
  <c r="AF13" i="1"/>
  <c r="AE13" i="1"/>
  <c r="AB13" i="1"/>
  <c r="AA13" i="1"/>
  <c r="Z13" i="1"/>
  <c r="EX12" i="1"/>
  <c r="EW12" i="1"/>
  <c r="BX12" i="1"/>
  <c r="BU12" i="1"/>
  <c r="BT12" i="1"/>
  <c r="BS12" i="1"/>
  <c r="BP12" i="1"/>
  <c r="BO12" i="1"/>
  <c r="BN12" i="1"/>
  <c r="BI12" i="1"/>
  <c r="BD12" i="1"/>
  <c r="AY12" i="1"/>
  <c r="AT12" i="1"/>
  <c r="AO12" i="1"/>
  <c r="AJ12" i="1"/>
  <c r="AG12" i="1"/>
  <c r="AF12" i="1"/>
  <c r="AE12" i="1"/>
  <c r="AB12" i="1"/>
  <c r="AA12" i="1"/>
  <c r="Z12" i="1"/>
  <c r="Q12" i="1"/>
  <c r="R12" i="1"/>
  <c r="EX11" i="1"/>
  <c r="EW11" i="1"/>
  <c r="BX11" i="1"/>
  <c r="BU11" i="1"/>
  <c r="BT11" i="1"/>
  <c r="BS11" i="1"/>
  <c r="BP11" i="1"/>
  <c r="BO11" i="1"/>
  <c r="BN11" i="1"/>
  <c r="BI11" i="1"/>
  <c r="BD11" i="1"/>
  <c r="AY11" i="1"/>
  <c r="AT11" i="1"/>
  <c r="AO11" i="1"/>
  <c r="AJ11" i="1"/>
  <c r="AE11" i="1"/>
  <c r="Z11" i="1"/>
  <c r="Q11" i="1"/>
  <c r="EX10" i="1"/>
  <c r="EW10" i="1"/>
  <c r="BX10" i="1"/>
  <c r="BU10" i="1"/>
  <c r="BT10" i="1"/>
  <c r="BS10" i="1"/>
  <c r="BP10" i="1"/>
  <c r="BO10" i="1"/>
  <c r="BN10" i="1"/>
  <c r="BI10" i="1"/>
  <c r="BF10" i="1"/>
  <c r="BE10" i="1"/>
  <c r="BD10" i="1"/>
  <c r="AY10" i="1"/>
  <c r="AT10" i="1"/>
  <c r="AO10" i="1"/>
  <c r="AJ10" i="1"/>
  <c r="AE10" i="1"/>
  <c r="AB10" i="1"/>
  <c r="AA10" i="1"/>
  <c r="Z10" i="1"/>
  <c r="EX9" i="1"/>
  <c r="EW9" i="1"/>
  <c r="BX9" i="1"/>
  <c r="BU9" i="1"/>
  <c r="BT9" i="1"/>
  <c r="BS9" i="1"/>
  <c r="BP9" i="1"/>
  <c r="BO9" i="1"/>
  <c r="BN9" i="1"/>
  <c r="BI9" i="1"/>
  <c r="BD9" i="1"/>
  <c r="AY9" i="1"/>
  <c r="AT9" i="1"/>
  <c r="AO9" i="1"/>
  <c r="AJ9" i="1"/>
  <c r="AE9" i="1"/>
  <c r="Z9" i="1"/>
  <c r="K9" i="1"/>
  <c r="Q9" i="1" s="1"/>
  <c r="J9" i="1"/>
  <c r="L9" i="1" s="1"/>
  <c r="EX8" i="1"/>
  <c r="EW8" i="1"/>
  <c r="BX8" i="1"/>
  <c r="BU8" i="1"/>
  <c r="BT8" i="1"/>
  <c r="BS8" i="1"/>
  <c r="BP8" i="1"/>
  <c r="BO8" i="1"/>
  <c r="BN8" i="1"/>
  <c r="BI8" i="1"/>
  <c r="BD8" i="1"/>
  <c r="AY8" i="1"/>
  <c r="AT8" i="1"/>
  <c r="AO8" i="1"/>
  <c r="AJ8" i="1"/>
  <c r="AG8" i="1"/>
  <c r="AF8" i="1"/>
  <c r="AE8" i="1"/>
  <c r="AB8" i="1"/>
  <c r="AA8" i="1"/>
  <c r="Z8" i="1"/>
  <c r="K8" i="1"/>
  <c r="Q8" i="1" s="1"/>
  <c r="J8" i="1"/>
  <c r="L8" i="1" s="1"/>
  <c r="R8" i="1" s="1"/>
  <c r="EX7" i="1"/>
  <c r="EW7" i="1"/>
  <c r="BX7" i="1"/>
  <c r="BU7" i="1"/>
  <c r="BT7" i="1"/>
  <c r="BS7" i="1"/>
  <c r="BP7" i="1"/>
  <c r="BO7" i="1"/>
  <c r="BN7" i="1"/>
  <c r="BK7" i="1"/>
  <c r="BJ7" i="1"/>
  <c r="BI7" i="1"/>
  <c r="BF7" i="1"/>
  <c r="BE7" i="1"/>
  <c r="BD7" i="1"/>
  <c r="BA7" i="1"/>
  <c r="AZ7" i="1"/>
  <c r="AY7" i="1"/>
  <c r="AT7" i="1"/>
  <c r="AO7" i="1"/>
  <c r="AJ7" i="1"/>
  <c r="AE7" i="1"/>
  <c r="AB7" i="1"/>
  <c r="AA7" i="1"/>
  <c r="Z7" i="1"/>
  <c r="K7" i="1"/>
  <c r="Q7" i="1" s="1"/>
  <c r="J7" i="1"/>
  <c r="L7" i="1" s="1"/>
  <c r="R7" i="1" s="1"/>
  <c r="EX6" i="1"/>
  <c r="EW6" i="1"/>
  <c r="BX6" i="1"/>
  <c r="BU6" i="1"/>
  <c r="BT6" i="1"/>
  <c r="BS6" i="1"/>
  <c r="BP6" i="1"/>
  <c r="BO6" i="1"/>
  <c r="BN6" i="1"/>
  <c r="BI6" i="1"/>
  <c r="BD6" i="1"/>
  <c r="AY6" i="1"/>
  <c r="AT6" i="1"/>
  <c r="AO6" i="1"/>
  <c r="AJ6" i="1"/>
  <c r="AE6" i="1"/>
  <c r="Z6" i="1"/>
  <c r="K6" i="1"/>
  <c r="Q6" i="1" s="1"/>
  <c r="J6" i="1"/>
  <c r="L6" i="1" s="1"/>
  <c r="R6" i="1" s="1"/>
  <c r="EX5" i="1"/>
  <c r="EW5" i="1"/>
  <c r="BX5" i="1"/>
  <c r="BU5" i="1"/>
  <c r="BT5" i="1"/>
  <c r="BS5" i="1"/>
  <c r="BP5" i="1"/>
  <c r="BO5" i="1"/>
  <c r="BN5" i="1"/>
  <c r="BI5" i="1"/>
  <c r="BD5" i="1"/>
  <c r="AY5" i="1"/>
  <c r="AT5" i="1"/>
  <c r="AO5" i="1"/>
  <c r="AJ5" i="1"/>
  <c r="AE5" i="1"/>
  <c r="Z5" i="1"/>
  <c r="K5" i="1"/>
  <c r="Q5" i="1" s="1"/>
  <c r="J5" i="1"/>
  <c r="L5" i="1" s="1"/>
  <c r="R5" i="1" s="1"/>
  <c r="S4" i="1"/>
  <c r="ER10" i="8" l="1"/>
  <c r="ER8" i="8"/>
  <c r="ER30" i="4"/>
  <c r="ER21" i="4"/>
  <c r="AU34" i="1"/>
  <c r="BJ11" i="1"/>
  <c r="BJ30" i="1"/>
  <c r="BJ33" i="1"/>
  <c r="DY44" i="8"/>
  <c r="DY41" i="8"/>
  <c r="DY43" i="8"/>
  <c r="DY42" i="8"/>
  <c r="DY38" i="8"/>
  <c r="DY40" i="8"/>
  <c r="DY30" i="8"/>
  <c r="DY28" i="8"/>
  <c r="DT19" i="8" s="1"/>
  <c r="DY26" i="8"/>
  <c r="DT28" i="8" s="1"/>
  <c r="DY36" i="8"/>
  <c r="DY35" i="8"/>
  <c r="DY31" i="8"/>
  <c r="DY24" i="8"/>
  <c r="DT26" i="8" s="1"/>
  <c r="DY22" i="8"/>
  <c r="DT30" i="8" s="1"/>
  <c r="DY20" i="8"/>
  <c r="DT14" i="8" s="1"/>
  <c r="DY18" i="8"/>
  <c r="DT31" i="8" s="1"/>
  <c r="DY16" i="8"/>
  <c r="DT21" i="8" s="1"/>
  <c r="DY14" i="8"/>
  <c r="DT12" i="8" s="1"/>
  <c r="DY12" i="8"/>
  <c r="DT5" i="8" s="1"/>
  <c r="DY10" i="8"/>
  <c r="DT23" i="8" s="1"/>
  <c r="DY7" i="8"/>
  <c r="DT32" i="8" s="1"/>
  <c r="DY21" i="8"/>
  <c r="DT17" i="8" s="1"/>
  <c r="DY17" i="8"/>
  <c r="DT33" i="8" s="1"/>
  <c r="DY8" i="8"/>
  <c r="DT25" i="8" s="1"/>
  <c r="DY6" i="8"/>
  <c r="DT11" i="8" s="1"/>
  <c r="DY32" i="8"/>
  <c r="DY29" i="8"/>
  <c r="DY27" i="8"/>
  <c r="DT29" i="8" s="1"/>
  <c r="DY23" i="8"/>
  <c r="DT8" i="8" s="1"/>
  <c r="DY13" i="8"/>
  <c r="DT9" i="8" s="1"/>
  <c r="DY39" i="8"/>
  <c r="DY37" i="8"/>
  <c r="DY25" i="8"/>
  <c r="DT24" i="8" s="1"/>
  <c r="EN24" i="8" s="1"/>
  <c r="DY34" i="8"/>
  <c r="DY33" i="8"/>
  <c r="DY19" i="8"/>
  <c r="DT10" i="8" s="1"/>
  <c r="DY9" i="8"/>
  <c r="DT22" i="8" s="1"/>
  <c r="ER37" i="8"/>
  <c r="DY5" i="8"/>
  <c r="DT34" i="8" s="1"/>
  <c r="DY15" i="8"/>
  <c r="DT18" i="8" s="1"/>
  <c r="DY11" i="8"/>
  <c r="DT6" i="8" s="1"/>
  <c r="ER15" i="8"/>
  <c r="ER36" i="8"/>
  <c r="ER39" i="8"/>
  <c r="ER40" i="8"/>
  <c r="ER7" i="8"/>
  <c r="ER16" i="8"/>
  <c r="ER35" i="8"/>
  <c r="ER44" i="8"/>
  <c r="ER38" i="8"/>
  <c r="ER20" i="8"/>
  <c r="ER42" i="8"/>
  <c r="ER43" i="8"/>
  <c r="ER41" i="8"/>
  <c r="DD43" i="8"/>
  <c r="DD41" i="8"/>
  <c r="DD40" i="8"/>
  <c r="DD36" i="8"/>
  <c r="DD39" i="8"/>
  <c r="DD37" i="8"/>
  <c r="DD34" i="8"/>
  <c r="DD31" i="8"/>
  <c r="DD29" i="8"/>
  <c r="DD27" i="8"/>
  <c r="DD30" i="8"/>
  <c r="DD23" i="8"/>
  <c r="CY30" i="8" s="1"/>
  <c r="DD21" i="8"/>
  <c r="CY26" i="8" s="1"/>
  <c r="DD19" i="8"/>
  <c r="CY8" i="8" s="1"/>
  <c r="DD17" i="8"/>
  <c r="CY29" i="8" s="1"/>
  <c r="DD15" i="8"/>
  <c r="CY18" i="8" s="1"/>
  <c r="DD13" i="8"/>
  <c r="CY22" i="8" s="1"/>
  <c r="DD11" i="8"/>
  <c r="CY9" i="8" s="1"/>
  <c r="DD42" i="8"/>
  <c r="DD28" i="8"/>
  <c r="DD26" i="8"/>
  <c r="DD20" i="8"/>
  <c r="CY14" i="8" s="1"/>
  <c r="DD16" i="8"/>
  <c r="CY17" i="8" s="1"/>
  <c r="DD9" i="8"/>
  <c r="CY21" i="8" s="1"/>
  <c r="DD38" i="8"/>
  <c r="DD22" i="8"/>
  <c r="CY31" i="8" s="1"/>
  <c r="DD12" i="8"/>
  <c r="CY5" i="8" s="1"/>
  <c r="DD5" i="8"/>
  <c r="CY32" i="8" s="1"/>
  <c r="DD35" i="8"/>
  <c r="DD33" i="8"/>
  <c r="DD25" i="8"/>
  <c r="DD24" i="8"/>
  <c r="CY19" i="8" s="1"/>
  <c r="DD44" i="8"/>
  <c r="DD32" i="8"/>
  <c r="DD10" i="8"/>
  <c r="CY6" i="8" s="1"/>
  <c r="DD8" i="8"/>
  <c r="CY34" i="8" s="1"/>
  <c r="DD6" i="8"/>
  <c r="CY11" i="8" s="1"/>
  <c r="DD18" i="8"/>
  <c r="CY10" i="8" s="1"/>
  <c r="DD7" i="8"/>
  <c r="CY25" i="8" s="1"/>
  <c r="DD14" i="8"/>
  <c r="CY33" i="8" s="1"/>
  <c r="ER27" i="8"/>
  <c r="ER13" i="8"/>
  <c r="ER12" i="8"/>
  <c r="CB43" i="8"/>
  <c r="CB44" i="8"/>
  <c r="CB42" i="8"/>
  <c r="CB40" i="8"/>
  <c r="CB36" i="8"/>
  <c r="CB38" i="8"/>
  <c r="CB34" i="8"/>
  <c r="CB31" i="8"/>
  <c r="CB29" i="8"/>
  <c r="CB27" i="8"/>
  <c r="CB26" i="8"/>
  <c r="CB23" i="8"/>
  <c r="CB21" i="8"/>
  <c r="CB19" i="8"/>
  <c r="CB17" i="8"/>
  <c r="BZ6" i="8" s="1"/>
  <c r="CB15" i="8"/>
  <c r="BZ31" i="8" s="1"/>
  <c r="CB13" i="8"/>
  <c r="BZ21" i="8" s="1"/>
  <c r="CB11" i="8"/>
  <c r="BZ5" i="8" s="1"/>
  <c r="CB39" i="8"/>
  <c r="CB32" i="8"/>
  <c r="CB25" i="8"/>
  <c r="CB8" i="8"/>
  <c r="BZ11" i="8" s="1"/>
  <c r="CB7" i="8"/>
  <c r="BZ32" i="8" s="1"/>
  <c r="CB28" i="8"/>
  <c r="CB24" i="8"/>
  <c r="CB18" i="8"/>
  <c r="CB14" i="8"/>
  <c r="BZ9" i="8" s="1"/>
  <c r="CB10" i="8"/>
  <c r="BZ27" i="8" s="1"/>
  <c r="CB5" i="8"/>
  <c r="BZ34" i="8" s="1"/>
  <c r="CB37" i="8"/>
  <c r="CB30" i="8"/>
  <c r="CB20" i="8"/>
  <c r="CB12" i="8"/>
  <c r="BZ22" i="8" s="1"/>
  <c r="CB35" i="8"/>
  <c r="CB22" i="8"/>
  <c r="CB16" i="8"/>
  <c r="BZ30" i="8" s="1"/>
  <c r="CB41" i="8"/>
  <c r="CB33" i="8"/>
  <c r="CB6" i="8"/>
  <c r="BZ25" i="8" s="1"/>
  <c r="CB9" i="8"/>
  <c r="BZ33" i="8" s="1"/>
  <c r="CP43" i="8"/>
  <c r="CP40" i="8"/>
  <c r="CP36" i="8"/>
  <c r="CP44" i="8"/>
  <c r="CP34" i="8"/>
  <c r="CP31" i="8"/>
  <c r="CP29" i="8"/>
  <c r="CP27" i="8"/>
  <c r="CP35" i="8"/>
  <c r="CP33" i="8"/>
  <c r="CP32" i="8"/>
  <c r="CP28" i="8"/>
  <c r="CP23" i="8"/>
  <c r="CP21" i="8"/>
  <c r="CP19" i="8"/>
  <c r="CP17" i="8"/>
  <c r="CK29" i="8" s="1"/>
  <c r="CP15" i="8"/>
  <c r="CK12" i="8" s="1"/>
  <c r="CP13" i="8"/>
  <c r="CK21" i="8" s="1"/>
  <c r="CP11" i="8"/>
  <c r="CK5" i="8" s="1"/>
  <c r="CP41" i="8"/>
  <c r="CP42" i="8"/>
  <c r="CP30" i="8"/>
  <c r="CP24" i="8"/>
  <c r="CP18" i="8"/>
  <c r="CK13" i="8" s="1"/>
  <c r="CP14" i="8"/>
  <c r="CK19" i="8" s="1"/>
  <c r="CP10" i="8"/>
  <c r="CK32" i="8" s="1"/>
  <c r="CP20" i="8"/>
  <c r="CP16" i="8"/>
  <c r="CK6" i="8" s="1"/>
  <c r="CP9" i="8"/>
  <c r="CK22" i="8" s="1"/>
  <c r="CP5" i="8"/>
  <c r="CK11" i="8" s="1"/>
  <c r="CP38" i="8"/>
  <c r="CP37" i="8"/>
  <c r="CP22" i="8"/>
  <c r="CP39" i="8"/>
  <c r="CP25" i="8"/>
  <c r="CP7" i="8"/>
  <c r="CK9" i="8" s="1"/>
  <c r="CP12" i="8"/>
  <c r="CK30" i="8" s="1"/>
  <c r="CP6" i="8"/>
  <c r="CK25" i="8" s="1"/>
  <c r="CP26" i="8"/>
  <c r="CP8" i="8"/>
  <c r="CK33" i="8" s="1"/>
  <c r="CX45" i="4"/>
  <c r="DL45" i="4"/>
  <c r="ER25" i="4"/>
  <c r="ER18" i="8"/>
  <c r="ER29" i="8"/>
  <c r="CE42" i="8"/>
  <c r="CL42" i="8" s="1"/>
  <c r="CS42" i="8" s="1"/>
  <c r="CI41" i="8"/>
  <c r="CI44" i="8"/>
  <c r="CE41" i="8"/>
  <c r="CL41" i="8" s="1"/>
  <c r="CE39" i="8"/>
  <c r="CL39" i="8" s="1"/>
  <c r="CI38" i="8"/>
  <c r="CI43" i="8"/>
  <c r="CI42" i="8"/>
  <c r="CE37" i="8"/>
  <c r="CI30" i="8"/>
  <c r="CI28" i="8"/>
  <c r="CI26" i="8"/>
  <c r="CE44" i="8"/>
  <c r="CI36" i="8"/>
  <c r="CI34" i="8"/>
  <c r="CI33" i="8"/>
  <c r="CI24" i="8"/>
  <c r="CI22" i="8"/>
  <c r="CI20" i="8"/>
  <c r="CD29" i="8" s="1"/>
  <c r="CI18" i="8"/>
  <c r="CD26" i="8" s="1"/>
  <c r="CE26" i="8" s="1"/>
  <c r="CL26" i="8" s="1"/>
  <c r="CI16" i="8"/>
  <c r="CD18" i="8" s="1"/>
  <c r="CE18" i="8" s="1"/>
  <c r="CI14" i="8"/>
  <c r="CD21" i="8" s="1"/>
  <c r="CE21" i="8" s="1"/>
  <c r="CI12" i="8"/>
  <c r="CD22" i="8" s="1"/>
  <c r="CI10" i="8"/>
  <c r="CD33" i="8" s="1"/>
  <c r="CE33" i="8" s="1"/>
  <c r="CE8" i="8"/>
  <c r="CL8" i="8" s="1"/>
  <c r="CI7" i="8"/>
  <c r="CD25" i="8" s="1"/>
  <c r="CI40" i="8"/>
  <c r="CE23" i="8"/>
  <c r="CL23" i="8" s="1"/>
  <c r="CE40" i="8"/>
  <c r="CL40" i="8" s="1"/>
  <c r="CI35" i="8"/>
  <c r="CI31" i="8"/>
  <c r="CE28" i="8"/>
  <c r="CI23" i="8"/>
  <c r="CE20" i="8"/>
  <c r="CL20" i="8" s="1"/>
  <c r="CS20" i="8" s="1"/>
  <c r="CE16" i="8"/>
  <c r="CL16" i="8" s="1"/>
  <c r="CS16" i="8" s="1"/>
  <c r="CE15" i="8"/>
  <c r="CI13" i="8"/>
  <c r="CD6" i="8" s="1"/>
  <c r="CI6" i="8"/>
  <c r="CD32" i="8" s="1"/>
  <c r="CI39" i="8"/>
  <c r="CI37" i="8"/>
  <c r="CE34" i="8"/>
  <c r="CI32" i="8"/>
  <c r="CE31" i="8"/>
  <c r="CL31" i="8" s="1"/>
  <c r="CI29" i="8"/>
  <c r="CI27" i="8"/>
  <c r="CE22" i="8"/>
  <c r="CE17" i="8"/>
  <c r="CE12" i="8"/>
  <c r="CL12" i="8" s="1"/>
  <c r="CE38" i="8"/>
  <c r="CE35" i="8"/>
  <c r="CI21" i="8"/>
  <c r="CI25" i="8"/>
  <c r="CE24" i="8"/>
  <c r="CL24" i="8" s="1"/>
  <c r="CI11" i="8"/>
  <c r="CD11" i="8" s="1"/>
  <c r="CE36" i="8"/>
  <c r="CE13" i="8"/>
  <c r="CE10" i="8"/>
  <c r="CL10" i="8" s="1"/>
  <c r="CE43" i="8"/>
  <c r="CI17" i="8"/>
  <c r="CD30" i="8" s="1"/>
  <c r="CE30" i="8" s="1"/>
  <c r="CI19" i="8"/>
  <c r="CD19" i="8" s="1"/>
  <c r="CI8" i="8"/>
  <c r="CD9" i="8" s="1"/>
  <c r="CE7" i="8"/>
  <c r="CI15" i="8"/>
  <c r="CD27" i="8" s="1"/>
  <c r="CE27" i="8" s="1"/>
  <c r="CE14" i="8"/>
  <c r="CI9" i="8"/>
  <c r="CD5" i="8" s="1"/>
  <c r="CE5" i="8" s="1"/>
  <c r="CI5" i="8"/>
  <c r="CD34" i="8" s="1"/>
  <c r="ER24" i="8"/>
  <c r="CW41" i="8"/>
  <c r="CW38" i="8"/>
  <c r="CW40" i="8"/>
  <c r="CW39" i="8"/>
  <c r="CW36" i="8"/>
  <c r="CW30" i="8"/>
  <c r="CW28" i="8"/>
  <c r="CW26" i="8"/>
  <c r="CR14" i="8" s="1"/>
  <c r="CW35" i="8"/>
  <c r="CW32" i="8"/>
  <c r="CW27" i="8"/>
  <c r="CW24" i="8"/>
  <c r="CR13" i="8" s="1"/>
  <c r="CW22" i="8"/>
  <c r="CR28" i="8" s="1"/>
  <c r="CW20" i="8"/>
  <c r="CR8" i="8" s="1"/>
  <c r="CW18" i="8"/>
  <c r="CR30" i="8" s="1"/>
  <c r="CW16" i="8"/>
  <c r="CR10" i="8" s="1"/>
  <c r="CW14" i="8"/>
  <c r="CR21" i="8" s="1"/>
  <c r="CW12" i="8"/>
  <c r="CR33" i="8" s="1"/>
  <c r="CW10" i="8"/>
  <c r="CR5" i="8" s="1"/>
  <c r="CW7" i="8"/>
  <c r="CR25" i="8" s="1"/>
  <c r="CW42" i="8"/>
  <c r="CW29" i="8"/>
  <c r="CW37" i="8"/>
  <c r="CW6" i="8"/>
  <c r="CR11" i="8" s="1"/>
  <c r="CW44" i="8"/>
  <c r="CW34" i="8"/>
  <c r="CW33" i="8"/>
  <c r="CW31" i="8"/>
  <c r="CW19" i="8"/>
  <c r="CR9" i="8" s="1"/>
  <c r="CW15" i="8"/>
  <c r="CR12" i="8" s="1"/>
  <c r="CW11" i="8"/>
  <c r="CR17" i="8" s="1"/>
  <c r="CW9" i="8"/>
  <c r="CR22" i="8" s="1"/>
  <c r="CW43" i="8"/>
  <c r="CW25" i="8"/>
  <c r="CR19" i="8" s="1"/>
  <c r="CW23" i="8"/>
  <c r="CR26" i="8" s="1"/>
  <c r="CW17" i="8"/>
  <c r="CR29" i="8" s="1"/>
  <c r="CW8" i="8"/>
  <c r="CR32" i="8" s="1"/>
  <c r="CW21" i="8"/>
  <c r="CR6" i="8" s="1"/>
  <c r="CW13" i="8"/>
  <c r="CR18" i="8" s="1"/>
  <c r="CW5" i="8"/>
  <c r="CR34" i="8" s="1"/>
  <c r="DR43" i="8"/>
  <c r="DR36" i="8"/>
  <c r="DR34" i="8"/>
  <c r="DR31" i="8"/>
  <c r="DR29" i="8"/>
  <c r="DR27" i="8"/>
  <c r="DR25" i="8"/>
  <c r="DM28" i="8" s="1"/>
  <c r="DR42" i="8"/>
  <c r="DR41" i="8"/>
  <c r="DR35" i="8"/>
  <c r="DR23" i="8"/>
  <c r="DM26" i="8" s="1"/>
  <c r="DR21" i="8"/>
  <c r="DM8" i="8" s="1"/>
  <c r="DR19" i="8"/>
  <c r="DM6" i="8" s="1"/>
  <c r="DR17" i="8"/>
  <c r="DM17" i="8" s="1"/>
  <c r="DR15" i="8"/>
  <c r="DM9" i="8" s="1"/>
  <c r="DR13" i="8"/>
  <c r="DM21" i="8" s="1"/>
  <c r="DR11" i="8"/>
  <c r="DM33" i="8" s="1"/>
  <c r="DR24" i="8"/>
  <c r="DM14" i="8" s="1"/>
  <c r="DR44" i="8"/>
  <c r="DR38" i="8"/>
  <c r="DR37" i="8"/>
  <c r="DR32" i="8"/>
  <c r="DR22" i="8"/>
  <c r="DM19" i="8" s="1"/>
  <c r="DR12" i="8"/>
  <c r="DM18" i="8" s="1"/>
  <c r="DR39" i="8"/>
  <c r="DR28" i="8"/>
  <c r="DR26" i="8"/>
  <c r="DM31" i="8" s="1"/>
  <c r="DR8" i="8"/>
  <c r="DM5" i="8" s="1"/>
  <c r="DR7" i="8"/>
  <c r="DM23" i="8" s="1"/>
  <c r="EN23" i="8" s="1"/>
  <c r="DR5" i="8"/>
  <c r="DM34" i="8" s="1"/>
  <c r="DR40" i="8"/>
  <c r="DR33" i="8"/>
  <c r="DR30" i="8"/>
  <c r="DR20" i="8"/>
  <c r="DM30" i="8" s="1"/>
  <c r="DR18" i="8"/>
  <c r="DM22" i="8" s="1"/>
  <c r="DR14" i="8"/>
  <c r="DM29" i="8" s="1"/>
  <c r="DR9" i="8"/>
  <c r="DM25" i="8" s="1"/>
  <c r="DR10" i="8"/>
  <c r="DM11" i="8" s="1"/>
  <c r="DR6" i="8"/>
  <c r="DM32" i="8" s="1"/>
  <c r="DR16" i="8"/>
  <c r="DM12" i="8" s="1"/>
  <c r="CC45" i="4"/>
  <c r="ER7" i="4" s="1"/>
  <c r="ER26" i="8"/>
  <c r="DK44" i="8"/>
  <c r="DK41" i="8"/>
  <c r="DK38" i="8"/>
  <c r="DK37" i="8"/>
  <c r="DK30" i="8"/>
  <c r="DK28" i="8"/>
  <c r="DK26" i="8"/>
  <c r="DF28" i="8" s="1"/>
  <c r="DK43" i="8"/>
  <c r="DK40" i="8"/>
  <c r="DK39" i="8"/>
  <c r="DK29" i="8"/>
  <c r="DK24" i="8"/>
  <c r="DF8" i="8" s="1"/>
  <c r="DK22" i="8"/>
  <c r="DF26" i="8" s="1"/>
  <c r="DK20" i="8"/>
  <c r="DF18" i="8" s="1"/>
  <c r="DK18" i="8"/>
  <c r="DF29" i="8" s="1"/>
  <c r="DK16" i="8"/>
  <c r="DF17" i="8" s="1"/>
  <c r="DK14" i="8"/>
  <c r="DF21" i="8" s="1"/>
  <c r="DK12" i="8"/>
  <c r="DF33" i="8" s="1"/>
  <c r="DK10" i="8"/>
  <c r="DF22" i="8" s="1"/>
  <c r="DK7" i="8"/>
  <c r="DF32" i="8" s="1"/>
  <c r="DK31" i="8"/>
  <c r="DK36" i="8"/>
  <c r="DK32" i="8"/>
  <c r="DK27" i="8"/>
  <c r="DK19" i="8"/>
  <c r="DF6" i="8" s="1"/>
  <c r="DK15" i="8"/>
  <c r="DF14" i="8" s="1"/>
  <c r="DK11" i="8"/>
  <c r="DF9" i="8" s="1"/>
  <c r="DK9" i="8"/>
  <c r="DF11" i="8" s="1"/>
  <c r="DK6" i="8"/>
  <c r="DF25" i="8" s="1"/>
  <c r="DK25" i="8"/>
  <c r="DF31" i="8" s="1"/>
  <c r="DK21" i="8"/>
  <c r="DF19" i="8" s="1"/>
  <c r="DK17" i="8"/>
  <c r="DF12" i="8" s="1"/>
  <c r="DK8" i="8"/>
  <c r="DF5" i="8" s="1"/>
  <c r="DK42" i="8"/>
  <c r="DK34" i="8"/>
  <c r="DK33" i="8"/>
  <c r="DK23" i="8"/>
  <c r="DF30" i="8" s="1"/>
  <c r="DK35" i="8"/>
  <c r="DK13" i="8"/>
  <c r="DF10" i="8" s="1"/>
  <c r="DK5" i="8"/>
  <c r="DF34" i="8" s="1"/>
  <c r="ER14" i="8"/>
  <c r="ER28" i="8"/>
  <c r="ER34" i="8"/>
  <c r="BV33" i="1"/>
  <c r="EG33" i="1" s="1"/>
  <c r="EH33" i="1" s="1"/>
  <c r="BQ34" i="1"/>
  <c r="DZ34" i="1" s="1"/>
  <c r="EA34" i="1" s="1"/>
  <c r="ER26" i="4"/>
  <c r="ER6" i="4"/>
  <c r="ER29" i="4"/>
  <c r="ER24" i="4"/>
  <c r="DY43" i="4"/>
  <c r="DY36" i="4"/>
  <c r="DY34" i="4"/>
  <c r="DY31" i="4"/>
  <c r="DY29" i="4"/>
  <c r="DY27" i="4"/>
  <c r="DY25" i="4"/>
  <c r="DY44" i="4"/>
  <c r="DY40" i="4"/>
  <c r="DY38" i="4"/>
  <c r="DY37" i="4"/>
  <c r="DY41" i="4"/>
  <c r="DY42" i="4"/>
  <c r="DY39" i="4"/>
  <c r="DY33" i="4"/>
  <c r="DY35" i="4"/>
  <c r="DY30" i="4"/>
  <c r="DY28" i="4"/>
  <c r="DY32" i="4"/>
  <c r="DY26" i="4"/>
  <c r="DY21" i="4"/>
  <c r="DY19" i="4"/>
  <c r="DY17" i="4"/>
  <c r="DT33" i="4" s="1"/>
  <c r="DY15" i="4"/>
  <c r="DY13" i="4"/>
  <c r="DT9" i="4" s="1"/>
  <c r="DY11" i="4"/>
  <c r="DY24" i="4"/>
  <c r="DY23" i="4"/>
  <c r="DT8" i="4" s="1"/>
  <c r="DY14" i="4"/>
  <c r="DY10" i="4"/>
  <c r="DY8" i="4"/>
  <c r="DY22" i="4"/>
  <c r="DY20" i="4"/>
  <c r="DY18" i="4"/>
  <c r="DY16" i="4"/>
  <c r="DY12" i="4"/>
  <c r="DT5" i="4" s="1"/>
  <c r="DY6" i="4"/>
  <c r="DY9" i="4"/>
  <c r="DY7" i="4"/>
  <c r="DT32" i="4" s="1"/>
  <c r="DY5" i="4"/>
  <c r="DT34" i="4" s="1"/>
  <c r="ER40" i="4"/>
  <c r="ER44" i="4"/>
  <c r="ER25" i="3"/>
  <c r="DK43" i="4"/>
  <c r="DK40" i="4"/>
  <c r="DK36" i="4"/>
  <c r="DK44" i="4"/>
  <c r="DK41" i="4"/>
  <c r="DK39" i="4"/>
  <c r="DK35" i="4"/>
  <c r="DK34" i="4"/>
  <c r="DK31" i="4"/>
  <c r="DK29" i="4"/>
  <c r="DK27" i="4"/>
  <c r="DK25" i="4"/>
  <c r="DK42" i="4"/>
  <c r="DK38" i="4"/>
  <c r="DK37" i="4"/>
  <c r="DK30" i="4"/>
  <c r="DK32" i="4"/>
  <c r="DK26" i="4"/>
  <c r="DK24" i="4"/>
  <c r="DF8" i="4" s="1"/>
  <c r="DK23" i="4"/>
  <c r="DK21" i="4"/>
  <c r="DK19" i="4"/>
  <c r="DK17" i="4"/>
  <c r="DK15" i="4"/>
  <c r="DK13" i="4"/>
  <c r="DK11" i="4"/>
  <c r="DK33" i="4"/>
  <c r="DK28" i="4"/>
  <c r="DK22" i="4"/>
  <c r="DF26" i="4" s="1"/>
  <c r="DK20" i="4"/>
  <c r="DK9" i="4"/>
  <c r="DF11" i="4" s="1"/>
  <c r="DK14" i="4"/>
  <c r="DK10" i="4"/>
  <c r="DK8" i="4"/>
  <c r="DK16" i="4"/>
  <c r="DF17" i="4" s="1"/>
  <c r="DK12" i="4"/>
  <c r="DF33" i="4" s="1"/>
  <c r="DK18" i="4"/>
  <c r="DK7" i="4"/>
  <c r="DF32" i="4" s="1"/>
  <c r="DK6" i="4"/>
  <c r="DK5" i="4"/>
  <c r="DF34" i="4" s="1"/>
  <c r="CE44" i="4"/>
  <c r="CE39" i="4"/>
  <c r="CL39" i="4" s="1"/>
  <c r="CS39" i="4" s="1"/>
  <c r="CI37" i="4"/>
  <c r="CI32" i="4"/>
  <c r="CI21" i="4"/>
  <c r="CI16" i="4"/>
  <c r="CI23" i="4"/>
  <c r="CI14" i="4"/>
  <c r="DD41" i="4"/>
  <c r="DD38" i="4"/>
  <c r="DD42" i="4"/>
  <c r="DD39" i="4"/>
  <c r="DD37" i="4"/>
  <c r="DD35" i="4"/>
  <c r="DD30" i="4"/>
  <c r="DD28" i="4"/>
  <c r="DD26" i="4"/>
  <c r="DD44" i="4"/>
  <c r="DD32" i="4"/>
  <c r="DD43" i="4"/>
  <c r="DD34" i="4"/>
  <c r="DD33" i="4"/>
  <c r="DD29" i="4"/>
  <c r="DD36" i="4"/>
  <c r="DD31" i="4"/>
  <c r="DD27" i="4"/>
  <c r="DD40" i="4"/>
  <c r="DD23" i="4"/>
  <c r="DD22" i="4"/>
  <c r="DD20" i="4"/>
  <c r="DD18" i="4"/>
  <c r="CY10" i="4" s="1"/>
  <c r="DD16" i="4"/>
  <c r="DD14" i="4"/>
  <c r="CY33" i="4" s="1"/>
  <c r="DD12" i="4"/>
  <c r="DD10" i="4"/>
  <c r="CY6" i="4" s="1"/>
  <c r="DD7" i="4"/>
  <c r="DD24" i="4"/>
  <c r="DD25" i="4"/>
  <c r="DD13" i="4"/>
  <c r="DD5" i="4"/>
  <c r="CY32" i="4" s="1"/>
  <c r="DD21" i="4"/>
  <c r="DD15" i="4"/>
  <c r="DD11" i="4"/>
  <c r="CY9" i="4" s="1"/>
  <c r="DD9" i="4"/>
  <c r="DD8" i="4"/>
  <c r="CY34" i="4" s="1"/>
  <c r="DD19" i="4"/>
  <c r="CY8" i="4" s="1"/>
  <c r="DD17" i="4"/>
  <c r="CY29" i="4" s="1"/>
  <c r="DD6" i="4"/>
  <c r="CY11" i="4" s="1"/>
  <c r="CW43" i="4"/>
  <c r="CW42" i="4"/>
  <c r="CW40" i="4"/>
  <c r="CW36" i="4"/>
  <c r="CW38" i="4"/>
  <c r="CW37" i="4"/>
  <c r="CW34" i="4"/>
  <c r="CW31" i="4"/>
  <c r="CW29" i="4"/>
  <c r="CW27" i="4"/>
  <c r="CW25" i="4"/>
  <c r="CW41" i="4"/>
  <c r="CW39" i="4"/>
  <c r="CW32" i="4"/>
  <c r="CW35" i="4"/>
  <c r="CW26" i="4"/>
  <c r="CW44" i="4"/>
  <c r="CW33" i="4"/>
  <c r="CW28" i="4"/>
  <c r="CW21" i="4"/>
  <c r="CW19" i="4"/>
  <c r="CR9" i="4" s="1"/>
  <c r="CW17" i="4"/>
  <c r="CW15" i="4"/>
  <c r="CW13" i="4"/>
  <c r="CW11" i="4"/>
  <c r="CW24" i="4"/>
  <c r="CW23" i="4"/>
  <c r="CW7" i="4"/>
  <c r="CW18" i="4"/>
  <c r="CR30" i="4" s="1"/>
  <c r="CW9" i="4"/>
  <c r="CW14" i="4"/>
  <c r="CW30" i="4"/>
  <c r="CW22" i="4"/>
  <c r="CW20" i="4"/>
  <c r="CR8" i="4" s="1"/>
  <c r="CW16" i="4"/>
  <c r="CW12" i="4"/>
  <c r="CR33" i="4" s="1"/>
  <c r="CW6" i="4"/>
  <c r="CW8" i="4"/>
  <c r="CR32" i="4" s="1"/>
  <c r="CW5" i="4"/>
  <c r="CR34" i="4" s="1"/>
  <c r="CW10" i="4"/>
  <c r="CR5" i="4" s="1"/>
  <c r="ER13" i="4"/>
  <c r="CP41" i="4"/>
  <c r="CP44" i="4"/>
  <c r="CP42" i="4"/>
  <c r="CP38" i="4"/>
  <c r="CP30" i="4"/>
  <c r="CP28" i="4"/>
  <c r="CP26" i="4"/>
  <c r="CP36" i="4"/>
  <c r="CP40" i="4"/>
  <c r="CP43" i="4"/>
  <c r="CP34" i="4"/>
  <c r="CP29" i="4"/>
  <c r="CP39" i="4"/>
  <c r="CP37" i="4"/>
  <c r="CP32" i="4"/>
  <c r="CL44" i="4"/>
  <c r="CP35" i="4"/>
  <c r="CP31" i="4"/>
  <c r="CP33" i="4"/>
  <c r="CP25" i="4"/>
  <c r="CP22" i="4"/>
  <c r="CP20" i="4"/>
  <c r="CP18" i="4"/>
  <c r="CP16" i="4"/>
  <c r="CK6" i="4" s="1"/>
  <c r="CP14" i="4"/>
  <c r="CP12" i="4"/>
  <c r="CP10" i="4"/>
  <c r="CK32" i="4" s="1"/>
  <c r="CP7" i="4"/>
  <c r="CK9" i="4" s="1"/>
  <c r="CP23" i="4"/>
  <c r="CP27" i="4"/>
  <c r="CP17" i="4"/>
  <c r="CP5" i="4"/>
  <c r="CK11" i="4" s="1"/>
  <c r="CP15" i="4"/>
  <c r="CP21" i="4"/>
  <c r="CP19" i="4"/>
  <c r="CP13" i="4"/>
  <c r="CP6" i="4"/>
  <c r="CP24" i="4"/>
  <c r="CP9" i="4"/>
  <c r="CP8" i="4"/>
  <c r="CK33" i="4" s="1"/>
  <c r="CP11" i="4"/>
  <c r="CK5" i="4" s="1"/>
  <c r="ER34" i="4"/>
  <c r="DR41" i="4"/>
  <c r="DR43" i="4"/>
  <c r="DR28" i="4"/>
  <c r="DR26" i="4"/>
  <c r="DR42" i="4"/>
  <c r="DR40" i="4"/>
  <c r="DR39" i="4"/>
  <c r="DR33" i="4"/>
  <c r="DR25" i="4"/>
  <c r="DR34" i="4"/>
  <c r="DR20" i="4"/>
  <c r="DR18" i="4"/>
  <c r="DR12" i="4"/>
  <c r="DR10" i="4"/>
  <c r="DR23" i="4"/>
  <c r="DR15" i="4"/>
  <c r="DR8" i="4"/>
  <c r="DM5" i="4" s="1"/>
  <c r="DR5" i="4"/>
  <c r="DM34" i="4" s="1"/>
  <c r="DR19" i="4"/>
  <c r="DM6" i="4" s="1"/>
  <c r="DR13" i="4"/>
  <c r="CB41" i="4"/>
  <c r="CB38" i="4"/>
  <c r="CB44" i="4"/>
  <c r="CB43" i="4"/>
  <c r="CB40" i="4"/>
  <c r="CB36" i="4"/>
  <c r="CB30" i="4"/>
  <c r="CB28" i="4"/>
  <c r="CB26" i="4"/>
  <c r="CB42" i="4"/>
  <c r="CB37" i="4"/>
  <c r="CB35" i="4"/>
  <c r="CB34" i="4"/>
  <c r="CB39" i="4"/>
  <c r="CB33" i="4"/>
  <c r="CB29" i="4"/>
  <c r="CB32" i="4"/>
  <c r="CB31" i="4"/>
  <c r="CB27" i="4"/>
  <c r="CB25" i="4"/>
  <c r="CB22" i="4"/>
  <c r="CB20" i="4"/>
  <c r="CB18" i="4"/>
  <c r="CB16" i="4"/>
  <c r="CB14" i="4"/>
  <c r="CB12" i="4"/>
  <c r="CB10" i="4"/>
  <c r="CB7" i="4"/>
  <c r="BZ32" i="4" s="1"/>
  <c r="CB24" i="4"/>
  <c r="CB21" i="4"/>
  <c r="CB19" i="4"/>
  <c r="CB5" i="4"/>
  <c r="BZ34" i="4" s="1"/>
  <c r="CB23" i="4"/>
  <c r="CB17" i="4"/>
  <c r="BZ6" i="4" s="1"/>
  <c r="CB6" i="4"/>
  <c r="CB13" i="4"/>
  <c r="CB15" i="4"/>
  <c r="CB11" i="4"/>
  <c r="BZ5" i="4" s="1"/>
  <c r="CB9" i="4"/>
  <c r="BZ33" i="4" s="1"/>
  <c r="CB8" i="4"/>
  <c r="ER19" i="4"/>
  <c r="ER18" i="4"/>
  <c r="ER29" i="3"/>
  <c r="ER17" i="3"/>
  <c r="ER22" i="3"/>
  <c r="ER30" i="3"/>
  <c r="ER21" i="3"/>
  <c r="ER31" i="3"/>
  <c r="ER33" i="3"/>
  <c r="ER12" i="3"/>
  <c r="ER32" i="3"/>
  <c r="ER8" i="3"/>
  <c r="CI44" i="3"/>
  <c r="CE41" i="3"/>
  <c r="CL41" i="3" s="1"/>
  <c r="CS41" i="3" s="1"/>
  <c r="CE42" i="3"/>
  <c r="CL42" i="3" s="1"/>
  <c r="CI41" i="3"/>
  <c r="CI43" i="3"/>
  <c r="CI42" i="3"/>
  <c r="CE39" i="3"/>
  <c r="CL39" i="3" s="1"/>
  <c r="CE43" i="3"/>
  <c r="CL43" i="3" s="1"/>
  <c r="CE40" i="3"/>
  <c r="CL40" i="3" s="1"/>
  <c r="CI39" i="3"/>
  <c r="CI40" i="3"/>
  <c r="CI38" i="3"/>
  <c r="CE37" i="3"/>
  <c r="CL37" i="3" s="1"/>
  <c r="CI36" i="3"/>
  <c r="CE44" i="3"/>
  <c r="CL44" i="3" s="1"/>
  <c r="CE38" i="3"/>
  <c r="CL38" i="3" s="1"/>
  <c r="CS38" i="3" s="1"/>
  <c r="CE35" i="3"/>
  <c r="CL35" i="3" s="1"/>
  <c r="CI34" i="3"/>
  <c r="CI37" i="3"/>
  <c r="CE36" i="3"/>
  <c r="CL36" i="3" s="1"/>
  <c r="CI32" i="3"/>
  <c r="CE28" i="3"/>
  <c r="CL28" i="3" s="1"/>
  <c r="CS28" i="3" s="1"/>
  <c r="CI35" i="3"/>
  <c r="CI27" i="3"/>
  <c r="CI30" i="3"/>
  <c r="CI24" i="3"/>
  <c r="CI33" i="3"/>
  <c r="CI28" i="3"/>
  <c r="CI31" i="3"/>
  <c r="CI25" i="3"/>
  <c r="CE23" i="3"/>
  <c r="CL23" i="3" s="1"/>
  <c r="CI22" i="3"/>
  <c r="CI20" i="3"/>
  <c r="CD29" i="3" s="1"/>
  <c r="CI18" i="3"/>
  <c r="CI16" i="3"/>
  <c r="CI14" i="3"/>
  <c r="CD21" i="3" s="1"/>
  <c r="CI26" i="3"/>
  <c r="CE24" i="3"/>
  <c r="CL24" i="3" s="1"/>
  <c r="CI29" i="3"/>
  <c r="CI23" i="3"/>
  <c r="CI21" i="3"/>
  <c r="CI19" i="3"/>
  <c r="CD19" i="3" s="1"/>
  <c r="CI17" i="3"/>
  <c r="CI15" i="3"/>
  <c r="CD27" i="3" s="1"/>
  <c r="CI13" i="3"/>
  <c r="CI11" i="3"/>
  <c r="CE17" i="3"/>
  <c r="CL17" i="3" s="1"/>
  <c r="CE16" i="3"/>
  <c r="CL16" i="3" s="1"/>
  <c r="CS16" i="3" s="1"/>
  <c r="CI5" i="3"/>
  <c r="CD34" i="3" s="1"/>
  <c r="CE13" i="3"/>
  <c r="CE20" i="3"/>
  <c r="CL20" i="3" s="1"/>
  <c r="CE15" i="3"/>
  <c r="CL15" i="3" s="1"/>
  <c r="CE12" i="3"/>
  <c r="CE10" i="3"/>
  <c r="CI9" i="3"/>
  <c r="CE7" i="3"/>
  <c r="CL7" i="3" s="1"/>
  <c r="CI6" i="3"/>
  <c r="CD32" i="3" s="1"/>
  <c r="CI12" i="3"/>
  <c r="CI10" i="3"/>
  <c r="CD33" i="3" s="1"/>
  <c r="CE8" i="3"/>
  <c r="CL8" i="3" s="1"/>
  <c r="CI7" i="3"/>
  <c r="CE14" i="3"/>
  <c r="CL14" i="3" s="1"/>
  <c r="CI8" i="3"/>
  <c r="ER10" i="3"/>
  <c r="CW44" i="3"/>
  <c r="CW41" i="3"/>
  <c r="CW38" i="3"/>
  <c r="CW39" i="3"/>
  <c r="CW43" i="3"/>
  <c r="CW42" i="3"/>
  <c r="CW36" i="3"/>
  <c r="CW40" i="3"/>
  <c r="CW34" i="3"/>
  <c r="CW35" i="3"/>
  <c r="CW37" i="3"/>
  <c r="CW33" i="3"/>
  <c r="CW30" i="3"/>
  <c r="CW31" i="3"/>
  <c r="CW28" i="3"/>
  <c r="CW24" i="3"/>
  <c r="CW29" i="3"/>
  <c r="CW26" i="3"/>
  <c r="CW22" i="3"/>
  <c r="CR28" i="3" s="1"/>
  <c r="CW20" i="3"/>
  <c r="CW18" i="3"/>
  <c r="CW16" i="3"/>
  <c r="CW14" i="3"/>
  <c r="CR18" i="3" s="1"/>
  <c r="CW32" i="3"/>
  <c r="CW25" i="3"/>
  <c r="CW23" i="3"/>
  <c r="CW27" i="3"/>
  <c r="CW21" i="3"/>
  <c r="CW19" i="3"/>
  <c r="CW17" i="3"/>
  <c r="CW15" i="3"/>
  <c r="CW13" i="3"/>
  <c r="CR21" i="3" s="1"/>
  <c r="CW11" i="3"/>
  <c r="CW5" i="3"/>
  <c r="CR34" i="3" s="1"/>
  <c r="CW9" i="3"/>
  <c r="CW6" i="3"/>
  <c r="CW12" i="3"/>
  <c r="CR33" i="3" s="1"/>
  <c r="CW10" i="3"/>
  <c r="CW7" i="3"/>
  <c r="CW8" i="3"/>
  <c r="CR32" i="3" s="1"/>
  <c r="CB42" i="3"/>
  <c r="CB43" i="3"/>
  <c r="CB44" i="3"/>
  <c r="CB40" i="3"/>
  <c r="CB38" i="3"/>
  <c r="CB41" i="3"/>
  <c r="CB36" i="3"/>
  <c r="CB34" i="3"/>
  <c r="CB39" i="3"/>
  <c r="CB37" i="3"/>
  <c r="CB33" i="3"/>
  <c r="CB32" i="3"/>
  <c r="CB35" i="3"/>
  <c r="CB31" i="3"/>
  <c r="CB29" i="3"/>
  <c r="CB28" i="3"/>
  <c r="CB27" i="3"/>
  <c r="CB25" i="3"/>
  <c r="CB23" i="3"/>
  <c r="CB21" i="3"/>
  <c r="CB19" i="3"/>
  <c r="CB17" i="3"/>
  <c r="CB15" i="3"/>
  <c r="CB13" i="3"/>
  <c r="BZ21" i="3" s="1"/>
  <c r="CB30" i="3"/>
  <c r="CB26" i="3"/>
  <c r="CB22" i="3"/>
  <c r="CB20" i="3"/>
  <c r="CB18" i="3"/>
  <c r="CB16" i="3"/>
  <c r="CB14" i="3"/>
  <c r="CB12" i="3"/>
  <c r="BZ22" i="3" s="1"/>
  <c r="CB10" i="3"/>
  <c r="CB7" i="3"/>
  <c r="BZ32" i="3" s="1"/>
  <c r="CB24" i="3"/>
  <c r="CB8" i="3"/>
  <c r="CB9" i="3"/>
  <c r="BZ33" i="3" s="1"/>
  <c r="CB11" i="3"/>
  <c r="CB5" i="3"/>
  <c r="BZ34" i="3" s="1"/>
  <c r="CE34" i="3" s="1"/>
  <c r="CB6" i="3"/>
  <c r="BZ25" i="3" s="1"/>
  <c r="CP42" i="3"/>
  <c r="CP43" i="3"/>
  <c r="CP40" i="3"/>
  <c r="CP41" i="3"/>
  <c r="CP36" i="3"/>
  <c r="CP44" i="3"/>
  <c r="CP32" i="3"/>
  <c r="CP33" i="3"/>
  <c r="CP31" i="3"/>
  <c r="CP29" i="3"/>
  <c r="CP38" i="3"/>
  <c r="CP37" i="3"/>
  <c r="CP34" i="3"/>
  <c r="CP27" i="3"/>
  <c r="CP35" i="3"/>
  <c r="CP25" i="3"/>
  <c r="CP23" i="3"/>
  <c r="CP39" i="3"/>
  <c r="CP26" i="3"/>
  <c r="CP30" i="3"/>
  <c r="CP21" i="3"/>
  <c r="CP19" i="3"/>
  <c r="CP17" i="3"/>
  <c r="CK29" i="3" s="1"/>
  <c r="CP15" i="3"/>
  <c r="CP13" i="3"/>
  <c r="CP28" i="3"/>
  <c r="CP24" i="3"/>
  <c r="CP22" i="3"/>
  <c r="CP20" i="3"/>
  <c r="CP18" i="3"/>
  <c r="CP16" i="3"/>
  <c r="CP14" i="3"/>
  <c r="CP12" i="3"/>
  <c r="CK30" i="3" s="1"/>
  <c r="CP10" i="3"/>
  <c r="CK32" i="3" s="1"/>
  <c r="CP7" i="3"/>
  <c r="CP9" i="3"/>
  <c r="CP11" i="3"/>
  <c r="CP8" i="3"/>
  <c r="CK33" i="3" s="1"/>
  <c r="CP5" i="3"/>
  <c r="CK11" i="3" s="1"/>
  <c r="CL10" i="3"/>
  <c r="CP6" i="3"/>
  <c r="CK25" i="3" s="1"/>
  <c r="DK44" i="3"/>
  <c r="DK41" i="3"/>
  <c r="DK43" i="3"/>
  <c r="DK42" i="3"/>
  <c r="DK38" i="3"/>
  <c r="DK39" i="3"/>
  <c r="DK40" i="3"/>
  <c r="DK36" i="3"/>
  <c r="DK34" i="3"/>
  <c r="DK37" i="3"/>
  <c r="DK35" i="3"/>
  <c r="DK32" i="3"/>
  <c r="DK30" i="3"/>
  <c r="DK33" i="3"/>
  <c r="DK31" i="3"/>
  <c r="DK26" i="3"/>
  <c r="DF28" i="3" s="1"/>
  <c r="DK24" i="3"/>
  <c r="DK22" i="3"/>
  <c r="DK29" i="3"/>
  <c r="DK28" i="3"/>
  <c r="DK27" i="3"/>
  <c r="DK23" i="3"/>
  <c r="DK20" i="3"/>
  <c r="DF18" i="3" s="1"/>
  <c r="DK18" i="3"/>
  <c r="DF29" i="3" s="1"/>
  <c r="DK16" i="3"/>
  <c r="DK14" i="3"/>
  <c r="DK25" i="3"/>
  <c r="DF31" i="3" s="1"/>
  <c r="DK21" i="3"/>
  <c r="DF19" i="3" s="1"/>
  <c r="DK19" i="3"/>
  <c r="DK17" i="3"/>
  <c r="DK15" i="3"/>
  <c r="DF14" i="3" s="1"/>
  <c r="DK13" i="3"/>
  <c r="DK11" i="3"/>
  <c r="DK5" i="3"/>
  <c r="DF34" i="3" s="1"/>
  <c r="DK12" i="3"/>
  <c r="DF33" i="3" s="1"/>
  <c r="DK9" i="3"/>
  <c r="DK6" i="3"/>
  <c r="DF25" i="3" s="1"/>
  <c r="DK10" i="3"/>
  <c r="DK7" i="3"/>
  <c r="DF32" i="3" s="1"/>
  <c r="DK8" i="3"/>
  <c r="ER23" i="3"/>
  <c r="DY44" i="3"/>
  <c r="DY41" i="3"/>
  <c r="DY38" i="3"/>
  <c r="DY40" i="3"/>
  <c r="DY39" i="3"/>
  <c r="DY36" i="3"/>
  <c r="DY42" i="3"/>
  <c r="DY34" i="3"/>
  <c r="DY35" i="3"/>
  <c r="DY33" i="3"/>
  <c r="DY37" i="3"/>
  <c r="DY30" i="3"/>
  <c r="DY32" i="3"/>
  <c r="DY31" i="3"/>
  <c r="ER43" i="3"/>
  <c r="DY28" i="3"/>
  <c r="DY26" i="3"/>
  <c r="DY43" i="3"/>
  <c r="DY29" i="3"/>
  <c r="DY27" i="3"/>
  <c r="DT29" i="3" s="1"/>
  <c r="DY24" i="3"/>
  <c r="DY22" i="3"/>
  <c r="DT30" i="3" s="1"/>
  <c r="DY20" i="3"/>
  <c r="DT14" i="3" s="1"/>
  <c r="DY18" i="3"/>
  <c r="DY16" i="3"/>
  <c r="DY14" i="3"/>
  <c r="DY21" i="3"/>
  <c r="DT17" i="3" s="1"/>
  <c r="DY19" i="3"/>
  <c r="DY17" i="3"/>
  <c r="DT33" i="3" s="1"/>
  <c r="DY15" i="3"/>
  <c r="DY13" i="3"/>
  <c r="DY11" i="3"/>
  <c r="DY12" i="3"/>
  <c r="DY5" i="3"/>
  <c r="DT34" i="3" s="1"/>
  <c r="DY25" i="3"/>
  <c r="DT24" i="3" s="1"/>
  <c r="EN24" i="3" s="1"/>
  <c r="DY8" i="3"/>
  <c r="DY9" i="3"/>
  <c r="DY6" i="3"/>
  <c r="DT11" i="3" s="1"/>
  <c r="DY23" i="3"/>
  <c r="DY10" i="3"/>
  <c r="DT23" i="3" s="1"/>
  <c r="DY7" i="3"/>
  <c r="DT32" i="3" s="1"/>
  <c r="ER20" i="3"/>
  <c r="ER15" i="3"/>
  <c r="ER38" i="3"/>
  <c r="ER41" i="3"/>
  <c r="ER35" i="3"/>
  <c r="ER44" i="3"/>
  <c r="ER37" i="3"/>
  <c r="ER40" i="3"/>
  <c r="ER16" i="3"/>
  <c r="ER7" i="3"/>
  <c r="ER36" i="3"/>
  <c r="ER39" i="3"/>
  <c r="ER42" i="3"/>
  <c r="ER19" i="3"/>
  <c r="ER34" i="3"/>
  <c r="ER26" i="3"/>
  <c r="ER18" i="3"/>
  <c r="ER27" i="3"/>
  <c r="ER13" i="3"/>
  <c r="DD42" i="3"/>
  <c r="DD43" i="3"/>
  <c r="DD44" i="3"/>
  <c r="DD40" i="3"/>
  <c r="DD38" i="3"/>
  <c r="DD34" i="3"/>
  <c r="DD36" i="3"/>
  <c r="DD39" i="3"/>
  <c r="DD41" i="3"/>
  <c r="DD35" i="3"/>
  <c r="DD33" i="3"/>
  <c r="DD32" i="3"/>
  <c r="DD37" i="3"/>
  <c r="DD29" i="3"/>
  <c r="DD28" i="3"/>
  <c r="DD26" i="3"/>
  <c r="DD25" i="3"/>
  <c r="DD23" i="3"/>
  <c r="CY30" i="3" s="1"/>
  <c r="DD31" i="3"/>
  <c r="DD30" i="3"/>
  <c r="DD21" i="3"/>
  <c r="DD19" i="3"/>
  <c r="DD17" i="3"/>
  <c r="DD15" i="3"/>
  <c r="DD13" i="3"/>
  <c r="DD27" i="3"/>
  <c r="DD24" i="3"/>
  <c r="CY19" i="3" s="1"/>
  <c r="DD20" i="3"/>
  <c r="DD18" i="3"/>
  <c r="DD16" i="3"/>
  <c r="CY17" i="3" s="1"/>
  <c r="DD14" i="3"/>
  <c r="CY33" i="3" s="1"/>
  <c r="DD12" i="3"/>
  <c r="DD11" i="3"/>
  <c r="DD10" i="3"/>
  <c r="DD7" i="3"/>
  <c r="CY25" i="3" s="1"/>
  <c r="DD8" i="3"/>
  <c r="CY34" i="3" s="1"/>
  <c r="DD22" i="3"/>
  <c r="DD5" i="3"/>
  <c r="CY32" i="3" s="1"/>
  <c r="DD9" i="3"/>
  <c r="CY21" i="3" s="1"/>
  <c r="DD6" i="3"/>
  <c r="ER28" i="3"/>
  <c r="ER14" i="3"/>
  <c r="ER24" i="3"/>
  <c r="DR42" i="3"/>
  <c r="DR43" i="3"/>
  <c r="DR41" i="3"/>
  <c r="DR40" i="3"/>
  <c r="DR34" i="3"/>
  <c r="DR44" i="3"/>
  <c r="DR38" i="3"/>
  <c r="DR36" i="3"/>
  <c r="DR33" i="3"/>
  <c r="DR32" i="3"/>
  <c r="DR39" i="3"/>
  <c r="DR31" i="3"/>
  <c r="DR29" i="3"/>
  <c r="DR35" i="3"/>
  <c r="DR26" i="3"/>
  <c r="DM31" i="3" s="1"/>
  <c r="DR37" i="3"/>
  <c r="DR25" i="3"/>
  <c r="DR23" i="3"/>
  <c r="DR30" i="3"/>
  <c r="DR27" i="3"/>
  <c r="DR24" i="3"/>
  <c r="DM14" i="3" s="1"/>
  <c r="DR21" i="3"/>
  <c r="DR19" i="3"/>
  <c r="DR17" i="3"/>
  <c r="DR15" i="3"/>
  <c r="DR13" i="3"/>
  <c r="DR28" i="3"/>
  <c r="DR22" i="3"/>
  <c r="DM19" i="3" s="1"/>
  <c r="DR20" i="3"/>
  <c r="DR18" i="3"/>
  <c r="DR16" i="3"/>
  <c r="DR14" i="3"/>
  <c r="DM29" i="3" s="1"/>
  <c r="DR12" i="3"/>
  <c r="DM21" i="3" s="1"/>
  <c r="DR10" i="3"/>
  <c r="DR7" i="3"/>
  <c r="DM23" i="3" s="1"/>
  <c r="DR8" i="3"/>
  <c r="DR11" i="3"/>
  <c r="DM33" i="3" s="1"/>
  <c r="DR9" i="3"/>
  <c r="DR5" i="3"/>
  <c r="DM34" i="3" s="1"/>
  <c r="DR6" i="3"/>
  <c r="DM32" i="3" s="1"/>
  <c r="ER14" i="2"/>
  <c r="ER30" i="2"/>
  <c r="ER9" i="2"/>
  <c r="ER25" i="2"/>
  <c r="ER23" i="2"/>
  <c r="ER8" i="2"/>
  <c r="ER21" i="2"/>
  <c r="ER27" i="2"/>
  <c r="ER6" i="2"/>
  <c r="ER22" i="2"/>
  <c r="ER11" i="2"/>
  <c r="ER5" i="2"/>
  <c r="ER26" i="2"/>
  <c r="ER28" i="2"/>
  <c r="DR44" i="2"/>
  <c r="DR41" i="2"/>
  <c r="DR43" i="2"/>
  <c r="DR42" i="2"/>
  <c r="DR39" i="2"/>
  <c r="DR38" i="2"/>
  <c r="DR40" i="2"/>
  <c r="DR37" i="2"/>
  <c r="DR33" i="2"/>
  <c r="DR30" i="2"/>
  <c r="DR35" i="2"/>
  <c r="DR32" i="2"/>
  <c r="DR31" i="2"/>
  <c r="DR22" i="2"/>
  <c r="DM19" i="2" s="1"/>
  <c r="DR20" i="2"/>
  <c r="DM30" i="2" s="1"/>
  <c r="DR18" i="2"/>
  <c r="DM22" i="2" s="1"/>
  <c r="DR28" i="2"/>
  <c r="DR26" i="2"/>
  <c r="DM31" i="2" s="1"/>
  <c r="DR36" i="2"/>
  <c r="DR27" i="2"/>
  <c r="DR9" i="2"/>
  <c r="DM25" i="2" s="1"/>
  <c r="DR6" i="2"/>
  <c r="DM32" i="2" s="1"/>
  <c r="DR34" i="2"/>
  <c r="DR29" i="2"/>
  <c r="DR23" i="2"/>
  <c r="DM26" i="2" s="1"/>
  <c r="DR21" i="2"/>
  <c r="DM8" i="2" s="1"/>
  <c r="DR17" i="2"/>
  <c r="DM17" i="2" s="1"/>
  <c r="DR15" i="2"/>
  <c r="DM9" i="2" s="1"/>
  <c r="DR13" i="2"/>
  <c r="DM18" i="2" s="1"/>
  <c r="DR11" i="2"/>
  <c r="DR24" i="2"/>
  <c r="DM14" i="2" s="1"/>
  <c r="DR5" i="2"/>
  <c r="DM34" i="2" s="1"/>
  <c r="DR12" i="2"/>
  <c r="DM21" i="2" s="1"/>
  <c r="DR10" i="2"/>
  <c r="DM11" i="2" s="1"/>
  <c r="DR16" i="2"/>
  <c r="DM12" i="2" s="1"/>
  <c r="DR8" i="2"/>
  <c r="DM5" i="2" s="1"/>
  <c r="DR7" i="2"/>
  <c r="DM23" i="2" s="1"/>
  <c r="DR25" i="2"/>
  <c r="DM28" i="2" s="1"/>
  <c r="DR19" i="2"/>
  <c r="DM6" i="2" s="1"/>
  <c r="DR14" i="2"/>
  <c r="DM29" i="2" s="1"/>
  <c r="CW43" i="2"/>
  <c r="CW42" i="2"/>
  <c r="CW40" i="2"/>
  <c r="CW44" i="2"/>
  <c r="CW41" i="2"/>
  <c r="CW39" i="2"/>
  <c r="CW35" i="2"/>
  <c r="CW31" i="2"/>
  <c r="CW34" i="2"/>
  <c r="CW37" i="2"/>
  <c r="CW36" i="2"/>
  <c r="CW23" i="2"/>
  <c r="CR26" i="2" s="1"/>
  <c r="CW21" i="2"/>
  <c r="CR6" i="2" s="1"/>
  <c r="CW19" i="2"/>
  <c r="CR9" i="2" s="1"/>
  <c r="CW38" i="2"/>
  <c r="CW32" i="2"/>
  <c r="CW29" i="2"/>
  <c r="CW33" i="2"/>
  <c r="CW28" i="2"/>
  <c r="CW25" i="2"/>
  <c r="CR19" i="2" s="1"/>
  <c r="CW8" i="2"/>
  <c r="CW30" i="2"/>
  <c r="CW27" i="2"/>
  <c r="CW22" i="2"/>
  <c r="CR28" i="2" s="1"/>
  <c r="CW16" i="2"/>
  <c r="CR10" i="2" s="1"/>
  <c r="CW14" i="2"/>
  <c r="CR18" i="2" s="1"/>
  <c r="CW12" i="2"/>
  <c r="CW7" i="2"/>
  <c r="CR25" i="2" s="1"/>
  <c r="CW20" i="2"/>
  <c r="CR8" i="2" s="1"/>
  <c r="CW18" i="2"/>
  <c r="CR30" i="2" s="1"/>
  <c r="CW11" i="2"/>
  <c r="CR17" i="2" s="1"/>
  <c r="CW9" i="2"/>
  <c r="CR22" i="2" s="1"/>
  <c r="CW5" i="2"/>
  <c r="CR34" i="2" s="1"/>
  <c r="CW26" i="2"/>
  <c r="CR14" i="2" s="1"/>
  <c r="CW24" i="2"/>
  <c r="CR13" i="2" s="1"/>
  <c r="CW6" i="2"/>
  <c r="CR11" i="2" s="1"/>
  <c r="CW17" i="2"/>
  <c r="CR29" i="2" s="1"/>
  <c r="CW15" i="2"/>
  <c r="CR12" i="2" s="1"/>
  <c r="CW13" i="2"/>
  <c r="CR21" i="2" s="1"/>
  <c r="CW10" i="2"/>
  <c r="CR5" i="2" s="1"/>
  <c r="ER10" i="2"/>
  <c r="DK43" i="2"/>
  <c r="DK40" i="2"/>
  <c r="DK44" i="2"/>
  <c r="DK42" i="2"/>
  <c r="DK39" i="2"/>
  <c r="DK35" i="2"/>
  <c r="DK32" i="2"/>
  <c r="DK38" i="2"/>
  <c r="DK31" i="2"/>
  <c r="DK30" i="2"/>
  <c r="DK28" i="2"/>
  <c r="DK26" i="2"/>
  <c r="DF28" i="2" s="1"/>
  <c r="DK23" i="2"/>
  <c r="DF30" i="2" s="1"/>
  <c r="DK21" i="2"/>
  <c r="DF19" i="2" s="1"/>
  <c r="DK19" i="2"/>
  <c r="DF6" i="2" s="1"/>
  <c r="DK37" i="2"/>
  <c r="DK36" i="2"/>
  <c r="DK41" i="2"/>
  <c r="DK34" i="2"/>
  <c r="DK24" i="2"/>
  <c r="DF8" i="2" s="1"/>
  <c r="DK20" i="2"/>
  <c r="DF18" i="2" s="1"/>
  <c r="DK18" i="2"/>
  <c r="DF29" i="2" s="1"/>
  <c r="DK8" i="2"/>
  <c r="DF5" i="2" s="1"/>
  <c r="DK25" i="2"/>
  <c r="DF31" i="2" s="1"/>
  <c r="DK16" i="2"/>
  <c r="DF17" i="2" s="1"/>
  <c r="DK14" i="2"/>
  <c r="DF21" i="2" s="1"/>
  <c r="DK12" i="2"/>
  <c r="DK9" i="2"/>
  <c r="DF11" i="2" s="1"/>
  <c r="DK5" i="2"/>
  <c r="DF34" i="2" s="1"/>
  <c r="DK17" i="2"/>
  <c r="DF12" i="2" s="1"/>
  <c r="DK15" i="2"/>
  <c r="DF14" i="2" s="1"/>
  <c r="DK13" i="2"/>
  <c r="DF10" i="2" s="1"/>
  <c r="DK6" i="2"/>
  <c r="DF25" i="2" s="1"/>
  <c r="DK10" i="2"/>
  <c r="DF22" i="2" s="1"/>
  <c r="DK33" i="2"/>
  <c r="DK29" i="2"/>
  <c r="DK27" i="2"/>
  <c r="DK22" i="2"/>
  <c r="DF26" i="2" s="1"/>
  <c r="DK11" i="2"/>
  <c r="DF9" i="2" s="1"/>
  <c r="DK7" i="2"/>
  <c r="CE44" i="2"/>
  <c r="CI43" i="2"/>
  <c r="CI44" i="2"/>
  <c r="CI41" i="2"/>
  <c r="CI40" i="2"/>
  <c r="CE42" i="2"/>
  <c r="CL42" i="2" s="1"/>
  <c r="CS42" i="2" s="1"/>
  <c r="CZ42" i="2" s="1"/>
  <c r="CE40" i="2"/>
  <c r="CL40" i="2" s="1"/>
  <c r="CI39" i="2"/>
  <c r="CE39" i="2"/>
  <c r="CL39" i="2" s="1"/>
  <c r="CE43" i="2"/>
  <c r="CL43" i="2" s="1"/>
  <c r="CS43" i="2" s="1"/>
  <c r="CZ43" i="2" s="1"/>
  <c r="CI42" i="2"/>
  <c r="CE41" i="2"/>
  <c r="CL41" i="2" s="1"/>
  <c r="CE36" i="2"/>
  <c r="CI35" i="2"/>
  <c r="CI38" i="2"/>
  <c r="CE35" i="2"/>
  <c r="CL35" i="2" s="1"/>
  <c r="CI34" i="2"/>
  <c r="CI31" i="2"/>
  <c r="CI37" i="2"/>
  <c r="CI36" i="2"/>
  <c r="CI33" i="2"/>
  <c r="CI30" i="2"/>
  <c r="CI29" i="2"/>
  <c r="CE28" i="2"/>
  <c r="CL28" i="2" s="1"/>
  <c r="CI23" i="2"/>
  <c r="CI21" i="2"/>
  <c r="CI19" i="2"/>
  <c r="CD19" i="2" s="1"/>
  <c r="CI27" i="2"/>
  <c r="CI25" i="2"/>
  <c r="CE23" i="2"/>
  <c r="CL23" i="2" s="1"/>
  <c r="CE38" i="2"/>
  <c r="CL38" i="2" s="1"/>
  <c r="CS38" i="2" s="1"/>
  <c r="CI32" i="2"/>
  <c r="CI24" i="2"/>
  <c r="CE20" i="2"/>
  <c r="CL20" i="2" s="1"/>
  <c r="CS20" i="2" s="1"/>
  <c r="CE17" i="2"/>
  <c r="CL17" i="2" s="1"/>
  <c r="CE15" i="2"/>
  <c r="CL15" i="2" s="1"/>
  <c r="CE13" i="2"/>
  <c r="CL13" i="2" s="1"/>
  <c r="CI8" i="2"/>
  <c r="CD9" i="2" s="1"/>
  <c r="CI16" i="2"/>
  <c r="CD18" i="2" s="1"/>
  <c r="CI14" i="2"/>
  <c r="CD21" i="2" s="1"/>
  <c r="CI12" i="2"/>
  <c r="CD22" i="2" s="1"/>
  <c r="CE14" i="2"/>
  <c r="CL14" i="2" s="1"/>
  <c r="CS14" i="2" s="1"/>
  <c r="CI10" i="2"/>
  <c r="CI26" i="2"/>
  <c r="CI22" i="2"/>
  <c r="CI17" i="2"/>
  <c r="CD30" i="2" s="1"/>
  <c r="CI15" i="2"/>
  <c r="CD27" i="2" s="1"/>
  <c r="CI13" i="2"/>
  <c r="CD6" i="2" s="1"/>
  <c r="CI7" i="2"/>
  <c r="CD25" i="2" s="1"/>
  <c r="CI28" i="2"/>
  <c r="CI18" i="2"/>
  <c r="CD26" i="2" s="1"/>
  <c r="CE26" i="2" s="1"/>
  <c r="CE12" i="2"/>
  <c r="CL12" i="2" s="1"/>
  <c r="CS12" i="2" s="1"/>
  <c r="CI9" i="2"/>
  <c r="CD5" i="2" s="1"/>
  <c r="CI5" i="2"/>
  <c r="CD34" i="2" s="1"/>
  <c r="CE16" i="2"/>
  <c r="CL16" i="2" s="1"/>
  <c r="CI11" i="2"/>
  <c r="CD11" i="2" s="1"/>
  <c r="CE8" i="2"/>
  <c r="CE7" i="2"/>
  <c r="CL7" i="2" s="1"/>
  <c r="CI6" i="2"/>
  <c r="CD32" i="2" s="1"/>
  <c r="CE37" i="2"/>
  <c r="CE24" i="2"/>
  <c r="CL24" i="2" s="1"/>
  <c r="CS24" i="2" s="1"/>
  <c r="CI20" i="2"/>
  <c r="CD29" i="2" s="1"/>
  <c r="CE29" i="2" s="1"/>
  <c r="CE10" i="2"/>
  <c r="CL10" i="2" s="1"/>
  <c r="ER31" i="2"/>
  <c r="ER12" i="2"/>
  <c r="ER24" i="2"/>
  <c r="CP41" i="2"/>
  <c r="CP44" i="2"/>
  <c r="CP42" i="2"/>
  <c r="CP43" i="2"/>
  <c r="CP38" i="2"/>
  <c r="CP40" i="2"/>
  <c r="CP37" i="2"/>
  <c r="CP33" i="2"/>
  <c r="CP30" i="2"/>
  <c r="CP36" i="2"/>
  <c r="CP34" i="2"/>
  <c r="CP32" i="2"/>
  <c r="CP39" i="2"/>
  <c r="CP31" i="2"/>
  <c r="CP29" i="2"/>
  <c r="CP24" i="2"/>
  <c r="CP22" i="2"/>
  <c r="CP20" i="2"/>
  <c r="CP18" i="2"/>
  <c r="CK13" i="2" s="1"/>
  <c r="CP27" i="2"/>
  <c r="CP25" i="2"/>
  <c r="CP35" i="2"/>
  <c r="CP19" i="2"/>
  <c r="CP9" i="2"/>
  <c r="CK22" i="2" s="1"/>
  <c r="CP6" i="2"/>
  <c r="CK25" i="2" s="1"/>
  <c r="CP26" i="2"/>
  <c r="CP23" i="2"/>
  <c r="CP17" i="2"/>
  <c r="CK29" i="2" s="1"/>
  <c r="CP15" i="2"/>
  <c r="CK12" i="2" s="1"/>
  <c r="CP13" i="2"/>
  <c r="CK21" i="2" s="1"/>
  <c r="CP11" i="2"/>
  <c r="CK5" i="2" s="1"/>
  <c r="CP8" i="2"/>
  <c r="CP7" i="2"/>
  <c r="CK9" i="2" s="1"/>
  <c r="CP28" i="2"/>
  <c r="CP12" i="2"/>
  <c r="CK30" i="2" s="1"/>
  <c r="CP16" i="2"/>
  <c r="CK6" i="2" s="1"/>
  <c r="CP5" i="2"/>
  <c r="CK11" i="2" s="1"/>
  <c r="CP14" i="2"/>
  <c r="CK19" i="2" s="1"/>
  <c r="CP10" i="2"/>
  <c r="CP21" i="2"/>
  <c r="CB41" i="2"/>
  <c r="CB43" i="2"/>
  <c r="CB44" i="2"/>
  <c r="CB38" i="2"/>
  <c r="CB37" i="2"/>
  <c r="CB33" i="2"/>
  <c r="CB40" i="2"/>
  <c r="CB36" i="2"/>
  <c r="CB34" i="2"/>
  <c r="CB30" i="2"/>
  <c r="CB39" i="2"/>
  <c r="CB32" i="2"/>
  <c r="CB42" i="2"/>
  <c r="CB27" i="2"/>
  <c r="CB25" i="2"/>
  <c r="CB24" i="2"/>
  <c r="CB22" i="2"/>
  <c r="CB20" i="2"/>
  <c r="CB18" i="2"/>
  <c r="CB35" i="2"/>
  <c r="CB29" i="2"/>
  <c r="CB26" i="2"/>
  <c r="CB9" i="2"/>
  <c r="CB6" i="2"/>
  <c r="BZ25" i="2" s="1"/>
  <c r="CE25" i="2" s="1"/>
  <c r="CB28" i="2"/>
  <c r="CB17" i="2"/>
  <c r="BZ6" i="2" s="1"/>
  <c r="CB15" i="2"/>
  <c r="BZ31" i="2" s="1"/>
  <c r="CB13" i="2"/>
  <c r="BZ21" i="2" s="1"/>
  <c r="CE21" i="2" s="1"/>
  <c r="CB11" i="2"/>
  <c r="BZ5" i="2" s="1"/>
  <c r="CE5" i="2" s="1"/>
  <c r="CB31" i="2"/>
  <c r="CB19" i="2"/>
  <c r="CB16" i="2"/>
  <c r="BZ30" i="2" s="1"/>
  <c r="CB10" i="2"/>
  <c r="BZ27" i="2" s="1"/>
  <c r="CB14" i="2"/>
  <c r="BZ9" i="2" s="1"/>
  <c r="CB8" i="2"/>
  <c r="BZ11" i="2" s="1"/>
  <c r="CB7" i="2"/>
  <c r="CB21" i="2"/>
  <c r="CB12" i="2"/>
  <c r="BZ22" i="2" s="1"/>
  <c r="CB5" i="2"/>
  <c r="CB23" i="2"/>
  <c r="ER19" i="2"/>
  <c r="ER29" i="2"/>
  <c r="ER13" i="2"/>
  <c r="ER17" i="2"/>
  <c r="DD41" i="2"/>
  <c r="DD44" i="2"/>
  <c r="DD42" i="2"/>
  <c r="DD38" i="2"/>
  <c r="DD43" i="2"/>
  <c r="DD37" i="2"/>
  <c r="DD33" i="2"/>
  <c r="DD35" i="2"/>
  <c r="DD32" i="2"/>
  <c r="DD30" i="2"/>
  <c r="DD39" i="2"/>
  <c r="DD28" i="2"/>
  <c r="DD26" i="2"/>
  <c r="DD24" i="2"/>
  <c r="CY19" i="2" s="1"/>
  <c r="DD22" i="2"/>
  <c r="CY31" i="2" s="1"/>
  <c r="DD20" i="2"/>
  <c r="CY14" i="2" s="1"/>
  <c r="DD18" i="2"/>
  <c r="CY10" i="2" s="1"/>
  <c r="DD40" i="2"/>
  <c r="DD34" i="2"/>
  <c r="DD29" i="2"/>
  <c r="DD21" i="2"/>
  <c r="CY26" i="2" s="1"/>
  <c r="DD9" i="2"/>
  <c r="CY21" i="2" s="1"/>
  <c r="DD6" i="2"/>
  <c r="CY11" i="2" s="1"/>
  <c r="DD36" i="2"/>
  <c r="DD19" i="2"/>
  <c r="CY8" i="2" s="1"/>
  <c r="DD17" i="2"/>
  <c r="CY29" i="2" s="1"/>
  <c r="DD15" i="2"/>
  <c r="CY18" i="2" s="1"/>
  <c r="DD13" i="2"/>
  <c r="CY22" i="2" s="1"/>
  <c r="DD11" i="2"/>
  <c r="CY9" i="2" s="1"/>
  <c r="DD27" i="2"/>
  <c r="DD23" i="2"/>
  <c r="CY30" i="2" s="1"/>
  <c r="DD16" i="2"/>
  <c r="CY17" i="2" s="1"/>
  <c r="DD14" i="2"/>
  <c r="DD25" i="2"/>
  <c r="DD31" i="2"/>
  <c r="DD12" i="2"/>
  <c r="CY5" i="2" s="1"/>
  <c r="DD8" i="2"/>
  <c r="DD7" i="2"/>
  <c r="CY25" i="2" s="1"/>
  <c r="DD5" i="2"/>
  <c r="CY32" i="2" s="1"/>
  <c r="DD10" i="2"/>
  <c r="CY6" i="2" s="1"/>
  <c r="DY43" i="2"/>
  <c r="DY39" i="2"/>
  <c r="DY41" i="2"/>
  <c r="DY40" i="2"/>
  <c r="DY35" i="2"/>
  <c r="DY32" i="2"/>
  <c r="DY36" i="2"/>
  <c r="DY33" i="2"/>
  <c r="DY31" i="2"/>
  <c r="DY42" i="2"/>
  <c r="DY37" i="2"/>
  <c r="DY34" i="2"/>
  <c r="DY27" i="2"/>
  <c r="DT29" i="2" s="1"/>
  <c r="DY25" i="2"/>
  <c r="DT24" i="2" s="1"/>
  <c r="EN24" i="2" s="1"/>
  <c r="DY23" i="2"/>
  <c r="DT8" i="2" s="1"/>
  <c r="DY21" i="2"/>
  <c r="DT17" i="2" s="1"/>
  <c r="DY19" i="2"/>
  <c r="DT10" i="2" s="1"/>
  <c r="DY44" i="2"/>
  <c r="DY28" i="2"/>
  <c r="DT19" i="2" s="1"/>
  <c r="DY26" i="2"/>
  <c r="DT28" i="2" s="1"/>
  <c r="DY29" i="2"/>
  <c r="DY8" i="2"/>
  <c r="DT25" i="2" s="1"/>
  <c r="ER40" i="2"/>
  <c r="DY38" i="2"/>
  <c r="DY24" i="2"/>
  <c r="DT26" i="2" s="1"/>
  <c r="DY22" i="2"/>
  <c r="DT30" i="2" s="1"/>
  <c r="DY20" i="2"/>
  <c r="DT14" i="2" s="1"/>
  <c r="DY18" i="2"/>
  <c r="DT31" i="2" s="1"/>
  <c r="DY16" i="2"/>
  <c r="DT21" i="2" s="1"/>
  <c r="DY14" i="2"/>
  <c r="DT12" i="2" s="1"/>
  <c r="DY12" i="2"/>
  <c r="DT5" i="2" s="1"/>
  <c r="DY6" i="2"/>
  <c r="DT11" i="2" s="1"/>
  <c r="DY11" i="2"/>
  <c r="DT6" i="2" s="1"/>
  <c r="DY10" i="2"/>
  <c r="DT23" i="2" s="1"/>
  <c r="DY30" i="2"/>
  <c r="DY17" i="2"/>
  <c r="DY15" i="2"/>
  <c r="DT18" i="2" s="1"/>
  <c r="DY13" i="2"/>
  <c r="DT9" i="2" s="1"/>
  <c r="DY9" i="2"/>
  <c r="DT22" i="2" s="1"/>
  <c r="DY5" i="2"/>
  <c r="DY7" i="2"/>
  <c r="ER15" i="2"/>
  <c r="ER35" i="2"/>
  <c r="ER41" i="2"/>
  <c r="ER38" i="2"/>
  <c r="ER44" i="2"/>
  <c r="ER20" i="2"/>
  <c r="ER7" i="2"/>
  <c r="ER42" i="2"/>
  <c r="ER16" i="2"/>
  <c r="ER37" i="2"/>
  <c r="ER36" i="2"/>
  <c r="ER43" i="2"/>
  <c r="ER39" i="2"/>
  <c r="ER18" i="2"/>
  <c r="ER34" i="2"/>
  <c r="BJ32" i="1"/>
  <c r="BJ28" i="1"/>
  <c r="BJ31" i="1"/>
  <c r="BJ29" i="1"/>
  <c r="BJ25" i="1"/>
  <c r="BJ26" i="1"/>
  <c r="BJ24" i="1"/>
  <c r="BJ22" i="1"/>
  <c r="BJ23" i="1"/>
  <c r="BJ17" i="1"/>
  <c r="BJ19" i="1"/>
  <c r="BJ18" i="1"/>
  <c r="BJ21" i="1"/>
  <c r="BJ14" i="1"/>
  <c r="BJ8" i="1"/>
  <c r="BJ12" i="1"/>
  <c r="BJ9" i="1"/>
  <c r="BJ10" i="1"/>
  <c r="BJ5" i="1"/>
  <c r="BJ6" i="1"/>
  <c r="BE32" i="1"/>
  <c r="BE33" i="1"/>
  <c r="BE31" i="1"/>
  <c r="BE29" i="1"/>
  <c r="BE30" i="1"/>
  <c r="BE22" i="1"/>
  <c r="BE23" i="1"/>
  <c r="BE28" i="1"/>
  <c r="BE25" i="1"/>
  <c r="BE26" i="1"/>
  <c r="BE21" i="1"/>
  <c r="BE18" i="1"/>
  <c r="BE19" i="1"/>
  <c r="BE8" i="1"/>
  <c r="BE11" i="1"/>
  <c r="BE12" i="1"/>
  <c r="BE14" i="1"/>
  <c r="BE17" i="1"/>
  <c r="BE6" i="1"/>
  <c r="BE9" i="1"/>
  <c r="BE5" i="1"/>
  <c r="AP34" i="1"/>
  <c r="AP29" i="1"/>
  <c r="AP32" i="1"/>
  <c r="AP33" i="1"/>
  <c r="AP30" i="1"/>
  <c r="AP12" i="1"/>
  <c r="AP13" i="1"/>
  <c r="AP18" i="1"/>
  <c r="AP10" i="1"/>
  <c r="AU30" i="1"/>
  <c r="AU33" i="1"/>
  <c r="AU31" i="1"/>
  <c r="AU29" i="1"/>
  <c r="AU11" i="1"/>
  <c r="AU14" i="1"/>
  <c r="AU18" i="1"/>
  <c r="AZ32" i="1"/>
  <c r="AZ31" i="1"/>
  <c r="AZ25" i="1"/>
  <c r="AZ28" i="1"/>
  <c r="AZ34" i="1"/>
  <c r="AZ29" i="1"/>
  <c r="AZ26" i="1"/>
  <c r="AZ30" i="1"/>
  <c r="AZ33" i="1"/>
  <c r="AZ18" i="1"/>
  <c r="AZ21" i="1"/>
  <c r="AZ22" i="1"/>
  <c r="AZ19" i="1"/>
  <c r="AZ17" i="1"/>
  <c r="AZ14" i="1"/>
  <c r="AZ12" i="1"/>
  <c r="AZ10" i="1"/>
  <c r="AZ9" i="1"/>
  <c r="AZ11" i="1"/>
  <c r="AZ5" i="1"/>
  <c r="AZ8" i="1"/>
  <c r="AZ6" i="1"/>
  <c r="AK6" i="1"/>
  <c r="AK30" i="1"/>
  <c r="AK5" i="1"/>
  <c r="AK33" i="1"/>
  <c r="AK32" i="1"/>
  <c r="AF34" i="1"/>
  <c r="AF29" i="1"/>
  <c r="AA30" i="1"/>
  <c r="AA6" i="1"/>
  <c r="AA21" i="1"/>
  <c r="AA9" i="1"/>
  <c r="AC10" i="1"/>
  <c r="BY10" i="1" s="1"/>
  <c r="BZ10" i="1" s="1"/>
  <c r="AM34" i="1"/>
  <c r="CJ34" i="1" s="1"/>
  <c r="CK34" i="1" s="1"/>
  <c r="BV34" i="1"/>
  <c r="EG34" i="1" s="1"/>
  <c r="EH34" i="1" s="1"/>
  <c r="BQ33" i="1"/>
  <c r="DZ33" i="1" s="1"/>
  <c r="EA33" i="1" s="1"/>
  <c r="AC7" i="1"/>
  <c r="BY7" i="1" s="1"/>
  <c r="BZ7" i="1" s="1"/>
  <c r="AH8" i="1"/>
  <c r="CC8" i="1" s="1"/>
  <c r="CD8" i="1" s="1"/>
  <c r="AC14" i="1"/>
  <c r="BY14" i="1" s="1"/>
  <c r="BZ14" i="1" s="1"/>
  <c r="BV31" i="1"/>
  <c r="EG31" i="1" s="1"/>
  <c r="EH31" i="1" s="1"/>
  <c r="BQ32" i="1"/>
  <c r="DZ32" i="1" s="1"/>
  <c r="EA32" i="1" s="1"/>
  <c r="AC29" i="1"/>
  <c r="BY29" i="1" s="1"/>
  <c r="BZ29" i="1" s="1"/>
  <c r="BQ29" i="1"/>
  <c r="DZ29" i="1" s="1"/>
  <c r="EA29" i="1" s="1"/>
  <c r="AM31" i="1"/>
  <c r="CJ31" i="1" s="1"/>
  <c r="CK31" i="1" s="1"/>
  <c r="BV32" i="1"/>
  <c r="EG32" i="1" s="1"/>
  <c r="EH32" i="1" s="1"/>
  <c r="BV30" i="1"/>
  <c r="EG30" i="1" s="1"/>
  <c r="EH30" i="1" s="1"/>
  <c r="BQ31" i="1"/>
  <c r="DZ31" i="1" s="1"/>
  <c r="EA31" i="1" s="1"/>
  <c r="BV29" i="1"/>
  <c r="EG29" i="1" s="1"/>
  <c r="EH29" i="1" s="1"/>
  <c r="BQ30" i="1"/>
  <c r="DZ30" i="1" s="1"/>
  <c r="EA30" i="1" s="1"/>
  <c r="AR31" i="1"/>
  <c r="CQ31" i="1" s="1"/>
  <c r="CR31" i="1" s="1"/>
  <c r="AH31" i="1"/>
  <c r="CC31" i="1" s="1"/>
  <c r="CD31" i="1" s="1"/>
  <c r="AU6" i="1"/>
  <c r="AU8" i="1"/>
  <c r="AU15" i="1"/>
  <c r="AU16" i="1"/>
  <c r="AK18" i="1"/>
  <c r="AU22" i="1"/>
  <c r="AU26" i="1"/>
  <c r="AU28" i="1"/>
  <c r="AU12" i="1"/>
  <c r="AA22" i="1"/>
  <c r="Q10" i="1"/>
  <c r="AK22" i="1"/>
  <c r="AU24" i="1"/>
  <c r="AK24" i="1"/>
  <c r="AU19" i="1"/>
  <c r="AU27" i="1"/>
  <c r="AK23" i="1"/>
  <c r="AU10" i="1"/>
  <c r="AF27" i="1"/>
  <c r="AU17" i="1"/>
  <c r="AK19" i="1"/>
  <c r="AU21" i="1"/>
  <c r="AU23" i="1"/>
  <c r="AU25" i="1"/>
  <c r="BV6" i="1"/>
  <c r="EG6" i="1" s="1"/>
  <c r="EH6" i="1" s="1"/>
  <c r="BB15" i="1"/>
  <c r="DE15" i="1" s="1"/>
  <c r="DF15" i="1" s="1"/>
  <c r="BL15" i="1"/>
  <c r="DS15" i="1" s="1"/>
  <c r="DT15" i="1" s="1"/>
  <c r="BB13" i="1"/>
  <c r="DE13" i="1" s="1"/>
  <c r="DF13" i="1" s="1"/>
  <c r="BL13" i="1"/>
  <c r="DS13" i="1" s="1"/>
  <c r="DT13" i="1" s="1"/>
  <c r="BV13" i="1"/>
  <c r="EG13" i="1" s="1"/>
  <c r="EH13" i="1" s="1"/>
  <c r="AU9" i="1"/>
  <c r="AU5" i="1"/>
  <c r="AU7" i="1"/>
  <c r="BQ5" i="1"/>
  <c r="DZ5" i="1" s="1"/>
  <c r="EA5" i="1" s="1"/>
  <c r="BQ14" i="1"/>
  <c r="DZ14" i="1" s="1"/>
  <c r="EA14" i="1" s="1"/>
  <c r="BG7" i="1"/>
  <c r="DL7" i="1" s="1"/>
  <c r="DM7" i="1" s="1"/>
  <c r="BQ7" i="1"/>
  <c r="DZ7" i="1" s="1"/>
  <c r="EA7" i="1" s="1"/>
  <c r="BV8" i="1"/>
  <c r="EG8" i="1" s="1"/>
  <c r="EH8" i="1" s="1"/>
  <c r="BQ9" i="1"/>
  <c r="DZ9" i="1" s="1"/>
  <c r="EA9" i="1" s="1"/>
  <c r="BG10" i="1"/>
  <c r="DL10" i="1" s="1"/>
  <c r="DM10" i="1" s="1"/>
  <c r="BQ10" i="1"/>
  <c r="DZ10" i="1" s="1"/>
  <c r="EA10" i="1" s="1"/>
  <c r="BV15" i="1"/>
  <c r="EG15" i="1" s="1"/>
  <c r="EH15" i="1" s="1"/>
  <c r="BV25" i="1"/>
  <c r="EG25" i="1" s="1"/>
  <c r="EH25" i="1" s="1"/>
  <c r="BQ26" i="1"/>
  <c r="DZ26" i="1" s="1"/>
  <c r="EA26" i="1" s="1"/>
  <c r="AK17" i="1"/>
  <c r="AK26" i="1"/>
  <c r="AK14" i="1"/>
  <c r="AK25" i="1"/>
  <c r="AK27" i="1"/>
  <c r="AK28" i="1"/>
  <c r="AP15" i="1"/>
  <c r="AP25" i="1"/>
  <c r="AP27" i="1"/>
  <c r="AP28" i="1"/>
  <c r="AP26" i="1"/>
  <c r="AP24" i="1"/>
  <c r="AP23" i="1"/>
  <c r="AP21" i="1"/>
  <c r="AP22" i="1"/>
  <c r="AP19" i="1"/>
  <c r="AP17" i="1"/>
  <c r="AP11" i="1"/>
  <c r="AP14" i="1"/>
  <c r="AP6" i="1"/>
  <c r="AP5" i="1"/>
  <c r="AP9" i="1"/>
  <c r="AP8" i="1"/>
  <c r="AP7" i="1"/>
  <c r="AK21" i="1"/>
  <c r="AK15" i="1"/>
  <c r="AK16" i="1"/>
  <c r="AK10" i="1"/>
  <c r="AK7" i="1"/>
  <c r="AK8" i="1"/>
  <c r="AK12" i="1"/>
  <c r="AK11" i="1"/>
  <c r="AK9" i="1"/>
  <c r="AA5" i="1"/>
  <c r="AA16" i="1"/>
  <c r="AA26" i="1"/>
  <c r="AA25" i="1"/>
  <c r="AA27" i="1"/>
  <c r="AF22" i="1"/>
  <c r="AF23" i="1"/>
  <c r="AF26" i="1"/>
  <c r="AF28" i="1"/>
  <c r="AF24" i="1"/>
  <c r="AF25" i="1"/>
  <c r="AF21" i="1"/>
  <c r="AF18" i="1"/>
  <c r="AF19" i="1"/>
  <c r="AF16" i="1"/>
  <c r="AF17" i="1"/>
  <c r="AF11" i="1"/>
  <c r="AF6" i="1"/>
  <c r="AF10" i="1"/>
  <c r="AF7" i="1"/>
  <c r="AF5" i="1"/>
  <c r="AH13" i="1"/>
  <c r="CC13" i="1" s="1"/>
  <c r="CD13" i="1" s="1"/>
  <c r="AH15" i="1"/>
  <c r="CC15" i="1" s="1"/>
  <c r="CD15" i="1" s="1"/>
  <c r="AA11" i="1"/>
  <c r="BB27" i="1"/>
  <c r="DE27" i="1" s="1"/>
  <c r="DF27" i="1" s="1"/>
  <c r="BL27" i="1"/>
  <c r="DS27" i="1" s="1"/>
  <c r="DT27" i="1" s="1"/>
  <c r="BV27" i="1"/>
  <c r="EG27" i="1" s="1"/>
  <c r="EH27" i="1" s="1"/>
  <c r="AC28" i="1"/>
  <c r="BY28" i="1" s="1"/>
  <c r="BZ28" i="1" s="1"/>
  <c r="AH12" i="1"/>
  <c r="CC12" i="1" s="1"/>
  <c r="CD12" i="1" s="1"/>
  <c r="AR16" i="1"/>
  <c r="CQ16" i="1" s="1"/>
  <c r="CR16" i="1" s="1"/>
  <c r="BB16" i="1"/>
  <c r="DE16" i="1" s="1"/>
  <c r="DF16" i="1" s="1"/>
  <c r="BL16" i="1"/>
  <c r="DS16" i="1" s="1"/>
  <c r="DT16" i="1" s="1"/>
  <c r="BV16" i="1"/>
  <c r="EG16" i="1" s="1"/>
  <c r="EH16" i="1" s="1"/>
  <c r="AC17" i="1"/>
  <c r="BY17" i="1" s="1"/>
  <c r="BZ17" i="1" s="1"/>
  <c r="BQ17" i="1"/>
  <c r="DZ17" i="1" s="1"/>
  <c r="EA17" i="1" s="1"/>
  <c r="BV18" i="1"/>
  <c r="EG18" i="1" s="1"/>
  <c r="EH18" i="1" s="1"/>
  <c r="AC19" i="1"/>
  <c r="BY19" i="1" s="1"/>
  <c r="BZ19" i="1" s="1"/>
  <c r="BQ19" i="1"/>
  <c r="DZ19" i="1" s="1"/>
  <c r="EA19" i="1" s="1"/>
  <c r="AH20" i="1"/>
  <c r="CC20" i="1" s="1"/>
  <c r="CD20" i="1" s="1"/>
  <c r="AR20" i="1"/>
  <c r="CQ20" i="1" s="1"/>
  <c r="CR20" i="1" s="1"/>
  <c r="BB20" i="1"/>
  <c r="DE20" i="1" s="1"/>
  <c r="DF20" i="1" s="1"/>
  <c r="BL20" i="1"/>
  <c r="DS20" i="1" s="1"/>
  <c r="DT20" i="1" s="1"/>
  <c r="BV20" i="1"/>
  <c r="EG20" i="1" s="1"/>
  <c r="EH20" i="1" s="1"/>
  <c r="BQ21" i="1"/>
  <c r="DZ21" i="1" s="1"/>
  <c r="EA21" i="1" s="1"/>
  <c r="BV22" i="1"/>
  <c r="EG22" i="1" s="1"/>
  <c r="EH22" i="1" s="1"/>
  <c r="AC23" i="1"/>
  <c r="BY23" i="1" s="1"/>
  <c r="BZ23" i="1" s="1"/>
  <c r="BQ23" i="1"/>
  <c r="DZ23" i="1" s="1"/>
  <c r="EA23" i="1" s="1"/>
  <c r="BB24" i="1"/>
  <c r="DE24" i="1" s="1"/>
  <c r="DF24" i="1" s="1"/>
  <c r="BV24" i="1"/>
  <c r="EG24" i="1" s="1"/>
  <c r="EH24" i="1" s="1"/>
  <c r="Q16" i="1"/>
  <c r="BV5" i="1"/>
  <c r="EG5" i="1" s="1"/>
  <c r="EH5" i="1" s="1"/>
  <c r="BQ6" i="1"/>
  <c r="DZ6" i="1" s="1"/>
  <c r="EA6" i="1" s="1"/>
  <c r="BB7" i="1"/>
  <c r="DE7" i="1" s="1"/>
  <c r="DF7" i="1" s="1"/>
  <c r="BL7" i="1"/>
  <c r="DS7" i="1" s="1"/>
  <c r="DT7" i="1" s="1"/>
  <c r="BV7" i="1"/>
  <c r="EG7" i="1" s="1"/>
  <c r="EH7" i="1" s="1"/>
  <c r="AC8" i="1"/>
  <c r="BY8" i="1" s="1"/>
  <c r="BZ8" i="1" s="1"/>
  <c r="BQ8" i="1"/>
  <c r="DZ8" i="1" s="1"/>
  <c r="EA8" i="1" s="1"/>
  <c r="BV9" i="1"/>
  <c r="EG9" i="1" s="1"/>
  <c r="EH9" i="1" s="1"/>
  <c r="BV10" i="1"/>
  <c r="EG10" i="1" s="1"/>
  <c r="EH10" i="1" s="1"/>
  <c r="BQ11" i="1"/>
  <c r="DZ11" i="1" s="1"/>
  <c r="EA11" i="1" s="1"/>
  <c r="R13" i="1"/>
  <c r="Q13" i="1"/>
  <c r="BQ28" i="1"/>
  <c r="DZ28" i="1" s="1"/>
  <c r="EA28" i="1" s="1"/>
  <c r="BV11" i="1"/>
  <c r="EG11" i="1" s="1"/>
  <c r="EH11" i="1" s="1"/>
  <c r="AC12" i="1"/>
  <c r="BY12" i="1" s="1"/>
  <c r="BZ12" i="1" s="1"/>
  <c r="BQ12" i="1"/>
  <c r="DZ12" i="1" s="1"/>
  <c r="EA12" i="1" s="1"/>
  <c r="AC13" i="1"/>
  <c r="BY13" i="1" s="1"/>
  <c r="BZ13" i="1" s="1"/>
  <c r="AW13" i="1"/>
  <c r="CX13" i="1" s="1"/>
  <c r="CY13" i="1" s="1"/>
  <c r="BG13" i="1"/>
  <c r="DL13" i="1" s="1"/>
  <c r="DM13" i="1" s="1"/>
  <c r="BQ13" i="1"/>
  <c r="DZ13" i="1" s="1"/>
  <c r="EA13" i="1" s="1"/>
  <c r="AH14" i="1"/>
  <c r="CC14" i="1" s="1"/>
  <c r="CD14" i="1" s="1"/>
  <c r="BV14" i="1"/>
  <c r="EG14" i="1" s="1"/>
  <c r="EH14" i="1" s="1"/>
  <c r="BG16" i="1"/>
  <c r="DL16" i="1" s="1"/>
  <c r="DM16" i="1" s="1"/>
  <c r="BQ16" i="1"/>
  <c r="DZ16" i="1" s="1"/>
  <c r="EA16" i="1" s="1"/>
  <c r="BV17" i="1"/>
  <c r="EG17" i="1" s="1"/>
  <c r="EH17" i="1" s="1"/>
  <c r="AC18" i="1"/>
  <c r="BY18" i="1" s="1"/>
  <c r="BZ18" i="1" s="1"/>
  <c r="BQ18" i="1"/>
  <c r="DZ18" i="1" s="1"/>
  <c r="EA18" i="1" s="1"/>
  <c r="BV19" i="1"/>
  <c r="EG19" i="1" s="1"/>
  <c r="EH19" i="1" s="1"/>
  <c r="AC20" i="1"/>
  <c r="BY20" i="1" s="1"/>
  <c r="BZ20" i="1" s="1"/>
  <c r="AM20" i="1"/>
  <c r="CJ20" i="1" s="1"/>
  <c r="CK20" i="1" s="1"/>
  <c r="AW20" i="1"/>
  <c r="CX20" i="1" s="1"/>
  <c r="CY20" i="1" s="1"/>
  <c r="BG20" i="1"/>
  <c r="DL20" i="1" s="1"/>
  <c r="DM20" i="1" s="1"/>
  <c r="BQ20" i="1"/>
  <c r="DZ20" i="1" s="1"/>
  <c r="EA20" i="1" s="1"/>
  <c r="BV21" i="1"/>
  <c r="EG21" i="1" s="1"/>
  <c r="EH21" i="1" s="1"/>
  <c r="BQ22" i="1"/>
  <c r="DZ22" i="1" s="1"/>
  <c r="EA22" i="1" s="1"/>
  <c r="BB23" i="1"/>
  <c r="DE23" i="1" s="1"/>
  <c r="DF23" i="1" s="1"/>
  <c r="BV23" i="1"/>
  <c r="EG23" i="1" s="1"/>
  <c r="EH23" i="1" s="1"/>
  <c r="AC24" i="1"/>
  <c r="BY24" i="1" s="1"/>
  <c r="BZ24" i="1" s="1"/>
  <c r="BG24" i="1"/>
  <c r="DL24" i="1" s="1"/>
  <c r="DM24" i="1" s="1"/>
  <c r="BQ24" i="1"/>
  <c r="DZ24" i="1" s="1"/>
  <c r="EA24" i="1" s="1"/>
  <c r="BQ25" i="1"/>
  <c r="DZ25" i="1" s="1"/>
  <c r="EA25" i="1" s="1"/>
  <c r="BV26" i="1"/>
  <c r="EG26" i="1" s="1"/>
  <c r="EH26" i="1" s="1"/>
  <c r="BG27" i="1"/>
  <c r="DL27" i="1" s="1"/>
  <c r="DM27" i="1" s="1"/>
  <c r="BQ27" i="1"/>
  <c r="DZ27" i="1" s="1"/>
  <c r="EA27" i="1" s="1"/>
  <c r="BV28" i="1"/>
  <c r="EG28" i="1" s="1"/>
  <c r="EH28" i="1" s="1"/>
  <c r="Q4" i="1"/>
  <c r="R10" i="1"/>
  <c r="R9" i="1"/>
  <c r="R11" i="1"/>
  <c r="BV12" i="1"/>
  <c r="EG12" i="1" s="1"/>
  <c r="EH12" i="1" s="1"/>
  <c r="AC15" i="1"/>
  <c r="BY15" i="1" s="1"/>
  <c r="BZ15" i="1" s="1"/>
  <c r="BG15" i="1"/>
  <c r="DL15" i="1" s="1"/>
  <c r="DM15" i="1" s="1"/>
  <c r="BQ15" i="1"/>
  <c r="DZ15" i="1" s="1"/>
  <c r="EA15" i="1" s="1"/>
  <c r="R16" i="1"/>
  <c r="R26" i="1"/>
  <c r="DT35" i="1"/>
  <c r="EN35" i="1" s="1"/>
  <c r="DT37" i="1"/>
  <c r="EN37" i="1" s="1"/>
  <c r="DT36" i="1"/>
  <c r="EN36" i="1" s="1"/>
  <c r="DT38" i="1"/>
  <c r="EN38" i="1" s="1"/>
  <c r="DT39" i="1"/>
  <c r="EN39" i="1" s="1"/>
  <c r="DT41" i="1"/>
  <c r="EN41" i="1" s="1"/>
  <c r="DT40" i="1"/>
  <c r="EN40" i="1" s="1"/>
  <c r="DT43" i="1"/>
  <c r="EN43" i="1" s="1"/>
  <c r="DT42" i="1"/>
  <c r="EN42" i="1" s="1"/>
  <c r="DT44" i="1"/>
  <c r="EN44" i="1" s="1"/>
  <c r="CS26" i="8" l="1"/>
  <c r="CE25" i="8"/>
  <c r="EN9" i="8"/>
  <c r="EN6" i="8"/>
  <c r="EN28" i="8"/>
  <c r="EN13" i="8"/>
  <c r="CZ26" i="8"/>
  <c r="CL27" i="8"/>
  <c r="CS12" i="8"/>
  <c r="CL15" i="8"/>
  <c r="CS31" i="8"/>
  <c r="CS8" i="8"/>
  <c r="CL25" i="8"/>
  <c r="ER23" i="4"/>
  <c r="CE33" i="4"/>
  <c r="CE8" i="4"/>
  <c r="CL8" i="4" s="1"/>
  <c r="CI13" i="4"/>
  <c r="CI33" i="4"/>
  <c r="CI40" i="4"/>
  <c r="CZ16" i="8"/>
  <c r="CS40" i="8"/>
  <c r="CL43" i="8"/>
  <c r="CL5" i="8"/>
  <c r="CL30" i="8"/>
  <c r="CL44" i="8"/>
  <c r="CL33" i="8"/>
  <c r="CS10" i="8"/>
  <c r="ER14" i="4"/>
  <c r="CI43" i="4"/>
  <c r="CE37" i="4"/>
  <c r="CE35" i="4"/>
  <c r="CL35" i="4" s="1"/>
  <c r="CS35" i="4" s="1"/>
  <c r="CI27" i="4"/>
  <c r="CE43" i="4"/>
  <c r="CL43" i="4" s="1"/>
  <c r="CE40" i="4"/>
  <c r="CL40" i="4" s="1"/>
  <c r="CI42" i="4"/>
  <c r="CI26" i="4"/>
  <c r="CI19" i="4"/>
  <c r="CI11" i="4"/>
  <c r="CE13" i="4"/>
  <c r="CE16" i="4"/>
  <c r="CL16" i="4" s="1"/>
  <c r="CE15" i="4"/>
  <c r="CL15" i="4" s="1"/>
  <c r="CI7" i="4"/>
  <c r="CI10" i="4"/>
  <c r="CD33" i="4" s="1"/>
  <c r="CI5" i="4"/>
  <c r="CD34" i="4" s="1"/>
  <c r="EN34" i="4" s="1"/>
  <c r="ER17" i="4"/>
  <c r="ER8" i="4"/>
  <c r="ER5" i="4"/>
  <c r="ER15" i="4"/>
  <c r="CI31" i="4"/>
  <c r="CE36" i="4"/>
  <c r="CL36" i="4" s="1"/>
  <c r="CS36" i="4" s="1"/>
  <c r="CZ36" i="4" s="1"/>
  <c r="CI24" i="4"/>
  <c r="CE28" i="4"/>
  <c r="CL28" i="4" s="1"/>
  <c r="CE7" i="4"/>
  <c r="CL7" i="4" s="1"/>
  <c r="CS7" i="4" s="1"/>
  <c r="ER28" i="4"/>
  <c r="CI44" i="4"/>
  <c r="CI36" i="4"/>
  <c r="CI34" i="4"/>
  <c r="CI25" i="4"/>
  <c r="CE41" i="4"/>
  <c r="CL41" i="4" s="1"/>
  <c r="CS41" i="4" s="1"/>
  <c r="CE38" i="4"/>
  <c r="CL38" i="4" s="1"/>
  <c r="CS38" i="4" s="1"/>
  <c r="CI39" i="4"/>
  <c r="CE24" i="4"/>
  <c r="CL24" i="4" s="1"/>
  <c r="CS24" i="4" s="1"/>
  <c r="CI17" i="4"/>
  <c r="CE20" i="4"/>
  <c r="CL20" i="4" s="1"/>
  <c r="CS20" i="4" s="1"/>
  <c r="CI12" i="4"/>
  <c r="CE12" i="4"/>
  <c r="CE14" i="4"/>
  <c r="CL14" i="4" s="1"/>
  <c r="CI18" i="4"/>
  <c r="CI8" i="4"/>
  <c r="CD9" i="4" s="1"/>
  <c r="CI9" i="4"/>
  <c r="CD5" i="4" s="1"/>
  <c r="ER9" i="4"/>
  <c r="ER12" i="4"/>
  <c r="ER39" i="4"/>
  <c r="ER42" i="4"/>
  <c r="CI41" i="4"/>
  <c r="CE42" i="4"/>
  <c r="CL42" i="4" s="1"/>
  <c r="CS42" i="4" s="1"/>
  <c r="CI38" i="4"/>
  <c r="CI35" i="4"/>
  <c r="CI28" i="4"/>
  <c r="CE23" i="4"/>
  <c r="CL23" i="4" s="1"/>
  <c r="CI15" i="4"/>
  <c r="CI22" i="4"/>
  <c r="CE10" i="4"/>
  <c r="CL10" i="4" s="1"/>
  <c r="CE17" i="4"/>
  <c r="CL17" i="4" s="1"/>
  <c r="ER10" i="4"/>
  <c r="ER31" i="4"/>
  <c r="CL22" i="8"/>
  <c r="ER11" i="4"/>
  <c r="CI6" i="4"/>
  <c r="CD32" i="4" s="1"/>
  <c r="CI20" i="4"/>
  <c r="CI30" i="4"/>
  <c r="CI29" i="4"/>
  <c r="ER16" i="4"/>
  <c r="EN8" i="8"/>
  <c r="CZ42" i="8"/>
  <c r="CL14" i="8"/>
  <c r="EN19" i="8"/>
  <c r="CE19" i="8"/>
  <c r="CS24" i="8"/>
  <c r="CL38" i="8"/>
  <c r="CL21" i="8"/>
  <c r="CL18" i="8"/>
  <c r="EN32" i="8"/>
  <c r="CE5" i="4"/>
  <c r="EN11" i="8"/>
  <c r="CZ20" i="8"/>
  <c r="DR21" i="4"/>
  <c r="DM8" i="4" s="1"/>
  <c r="DR9" i="4"/>
  <c r="DR32" i="4"/>
  <c r="DR14" i="4"/>
  <c r="DM26" i="4" s="1"/>
  <c r="DR22" i="4"/>
  <c r="DR29" i="4"/>
  <c r="DR31" i="4"/>
  <c r="DR35" i="4"/>
  <c r="DR30" i="4"/>
  <c r="DR44" i="4"/>
  <c r="ER27" i="4"/>
  <c r="ER35" i="4"/>
  <c r="ER36" i="4"/>
  <c r="ER37" i="4"/>
  <c r="ER33" i="4"/>
  <c r="EN10" i="8"/>
  <c r="CE11" i="8"/>
  <c r="EN26" i="8"/>
  <c r="CL13" i="8"/>
  <c r="CL34" i="8"/>
  <c r="CL28" i="8"/>
  <c r="EN12" i="8"/>
  <c r="EN22" i="8"/>
  <c r="EN34" i="8"/>
  <c r="EN21" i="8"/>
  <c r="EN25" i="8"/>
  <c r="EN14" i="8"/>
  <c r="CS39" i="8"/>
  <c r="CE6" i="8"/>
  <c r="CE9" i="8"/>
  <c r="EN18" i="8"/>
  <c r="EN5" i="8"/>
  <c r="BZ9" i="3"/>
  <c r="CE34" i="4"/>
  <c r="CL34" i="4" s="1"/>
  <c r="DR6" i="4"/>
  <c r="DM32" i="4" s="1"/>
  <c r="DR17" i="4"/>
  <c r="DM31" i="4" s="1"/>
  <c r="DR11" i="4"/>
  <c r="DM33" i="4" s="1"/>
  <c r="DR7" i="4"/>
  <c r="DR16" i="4"/>
  <c r="DR24" i="4"/>
  <c r="DR27" i="4"/>
  <c r="DR36" i="4"/>
  <c r="DR37" i="4"/>
  <c r="DR38" i="4"/>
  <c r="CK25" i="4"/>
  <c r="ER41" i="4"/>
  <c r="ER38" i="4"/>
  <c r="ER43" i="4"/>
  <c r="ER20" i="4"/>
  <c r="ER32" i="4"/>
  <c r="EN17" i="8"/>
  <c r="CS23" i="8"/>
  <c r="CS41" i="8"/>
  <c r="CE32" i="8"/>
  <c r="EN29" i="8"/>
  <c r="CE29" i="8"/>
  <c r="CL7" i="8"/>
  <c r="CL17" i="8"/>
  <c r="CL36" i="8"/>
  <c r="CL35" i="8"/>
  <c r="CL37" i="8"/>
  <c r="EN33" i="8"/>
  <c r="EN30" i="8"/>
  <c r="EN27" i="8"/>
  <c r="EN31" i="8"/>
  <c r="DF5" i="3"/>
  <c r="DF22" i="4"/>
  <c r="CK19" i="4"/>
  <c r="CR25" i="4"/>
  <c r="CR14" i="4"/>
  <c r="DT18" i="4"/>
  <c r="DT12" i="3"/>
  <c r="CK29" i="4"/>
  <c r="CR28" i="4"/>
  <c r="CR17" i="4"/>
  <c r="CS17" i="4" s="1"/>
  <c r="DT17" i="4"/>
  <c r="CK5" i="3"/>
  <c r="BZ22" i="4"/>
  <c r="DM21" i="4"/>
  <c r="DM28" i="4"/>
  <c r="DF21" i="4"/>
  <c r="DF31" i="4"/>
  <c r="BZ32" i="2"/>
  <c r="CE32" i="2" s="1"/>
  <c r="CR11" i="3"/>
  <c r="CR8" i="3"/>
  <c r="CS8" i="3" s="1"/>
  <c r="DM25" i="4"/>
  <c r="CD26" i="4"/>
  <c r="CE26" i="4" s="1"/>
  <c r="CL26" i="4" s="1"/>
  <c r="CD30" i="4"/>
  <c r="DT21" i="4"/>
  <c r="DT34" i="2"/>
  <c r="BZ34" i="2"/>
  <c r="CE34" i="2" s="1"/>
  <c r="DM30" i="4"/>
  <c r="DT25" i="4"/>
  <c r="DT26" i="4"/>
  <c r="DM29" i="4"/>
  <c r="CY21" i="4"/>
  <c r="DF30" i="4"/>
  <c r="DT30" i="4"/>
  <c r="CY22" i="4"/>
  <c r="BZ25" i="4"/>
  <c r="BZ27" i="4"/>
  <c r="DM18" i="4"/>
  <c r="CK22" i="4"/>
  <c r="CR29" i="4"/>
  <c r="CY18" i="4"/>
  <c r="CD19" i="4"/>
  <c r="CE19" i="4" s="1"/>
  <c r="DT28" i="4"/>
  <c r="BZ31" i="4"/>
  <c r="CE31" i="4" s="1"/>
  <c r="DM19" i="4"/>
  <c r="CK21" i="4"/>
  <c r="CY14" i="4"/>
  <c r="DF25" i="4"/>
  <c r="DF12" i="4"/>
  <c r="DT24" i="4"/>
  <c r="EN24" i="4" s="1"/>
  <c r="BZ11" i="4"/>
  <c r="BZ21" i="4"/>
  <c r="BZ30" i="4"/>
  <c r="DM17" i="4"/>
  <c r="DM23" i="4"/>
  <c r="DM12" i="4"/>
  <c r="DM14" i="4"/>
  <c r="CK12" i="4"/>
  <c r="CK30" i="4"/>
  <c r="CR10" i="4"/>
  <c r="CS10" i="4" s="1"/>
  <c r="CZ10" i="4" s="1"/>
  <c r="CR18" i="4"/>
  <c r="CR26" i="4"/>
  <c r="CR12" i="4"/>
  <c r="CY26" i="4"/>
  <c r="CY19" i="4"/>
  <c r="CY31" i="4"/>
  <c r="CD21" i="4"/>
  <c r="CD22" i="4"/>
  <c r="CD27" i="4"/>
  <c r="DF5" i="4"/>
  <c r="DF18" i="4"/>
  <c r="DF9" i="4"/>
  <c r="DF6" i="4"/>
  <c r="DF28" i="4"/>
  <c r="DT22" i="4"/>
  <c r="DT31" i="4"/>
  <c r="DT23" i="4"/>
  <c r="DT6" i="4"/>
  <c r="DT10" i="4"/>
  <c r="DT19" i="4"/>
  <c r="DT29" i="4"/>
  <c r="CD11" i="4"/>
  <c r="DF14" i="4"/>
  <c r="BZ9" i="4"/>
  <c r="CE9" i="4" s="1"/>
  <c r="CK13" i="4"/>
  <c r="CR21" i="4"/>
  <c r="CR6" i="4"/>
  <c r="CY5" i="4"/>
  <c r="CD6" i="4"/>
  <c r="DM9" i="4"/>
  <c r="DM11" i="4"/>
  <c r="DM22" i="4"/>
  <c r="CR11" i="4"/>
  <c r="CR22" i="4"/>
  <c r="CR13" i="4"/>
  <c r="CR19" i="4"/>
  <c r="CY25" i="4"/>
  <c r="CY17" i="4"/>
  <c r="CY30" i="4"/>
  <c r="DF29" i="4"/>
  <c r="DF10" i="4"/>
  <c r="DF19" i="4"/>
  <c r="DT11" i="4"/>
  <c r="DT14" i="4"/>
  <c r="DT12" i="4"/>
  <c r="CZ39" i="4"/>
  <c r="CL33" i="4"/>
  <c r="CZ35" i="4"/>
  <c r="CZ7" i="4"/>
  <c r="CS44" i="4"/>
  <c r="CR9" i="3"/>
  <c r="CD6" i="3"/>
  <c r="CL5" i="4"/>
  <c r="CS16" i="4"/>
  <c r="DT8" i="3"/>
  <c r="DT9" i="3"/>
  <c r="DF11" i="3"/>
  <c r="EN32" i="4"/>
  <c r="CS14" i="4"/>
  <c r="CS23" i="4"/>
  <c r="CZ41" i="4"/>
  <c r="EN23" i="3"/>
  <c r="CY6" i="3"/>
  <c r="EN33" i="4"/>
  <c r="CL37" i="4"/>
  <c r="EN8" i="4"/>
  <c r="CS8" i="4"/>
  <c r="CS15" i="4"/>
  <c r="CS40" i="4"/>
  <c r="CS43" i="4"/>
  <c r="CZ38" i="4"/>
  <c r="CE6" i="4"/>
  <c r="CE32" i="4"/>
  <c r="DF10" i="3"/>
  <c r="DT6" i="3"/>
  <c r="DT10" i="3"/>
  <c r="DF6" i="3"/>
  <c r="DM12" i="3"/>
  <c r="CK13" i="3"/>
  <c r="CL13" i="3" s="1"/>
  <c r="CR6" i="3"/>
  <c r="CK12" i="3"/>
  <c r="CL12" i="3" s="1"/>
  <c r="DF12" i="3"/>
  <c r="CK9" i="3"/>
  <c r="CR12" i="3"/>
  <c r="CD9" i="3"/>
  <c r="CE9" i="3" s="1"/>
  <c r="CD5" i="3"/>
  <c r="CY29" i="3"/>
  <c r="BZ11" i="3"/>
  <c r="CR13" i="3"/>
  <c r="DT18" i="3"/>
  <c r="CK19" i="3"/>
  <c r="CR25" i="3"/>
  <c r="DM25" i="3"/>
  <c r="DM11" i="3"/>
  <c r="DM22" i="3"/>
  <c r="DM18" i="3"/>
  <c r="DM8" i="3"/>
  <c r="DM26" i="3"/>
  <c r="CY31" i="3"/>
  <c r="CY9" i="3"/>
  <c r="CY10" i="3"/>
  <c r="CY22" i="3"/>
  <c r="CY26" i="3"/>
  <c r="DT22" i="3"/>
  <c r="DT5" i="3"/>
  <c r="DT21" i="3"/>
  <c r="DT26" i="3"/>
  <c r="DT28" i="3"/>
  <c r="DF22" i="3"/>
  <c r="DF21" i="3"/>
  <c r="DF30" i="3"/>
  <c r="DF26" i="3"/>
  <c r="CK22" i="3"/>
  <c r="CK6" i="3"/>
  <c r="CK21" i="3"/>
  <c r="BZ5" i="3"/>
  <c r="BZ30" i="3"/>
  <c r="BZ6" i="3"/>
  <c r="CR5" i="3"/>
  <c r="CR29" i="3"/>
  <c r="CR26" i="3"/>
  <c r="CR10" i="3"/>
  <c r="CS10" i="3" s="1"/>
  <c r="CR14" i="3"/>
  <c r="CD22" i="3"/>
  <c r="CD30" i="3"/>
  <c r="CD18" i="3"/>
  <c r="CE18" i="3" s="1"/>
  <c r="CL18" i="3" s="1"/>
  <c r="CS18" i="3" s="1"/>
  <c r="DM5" i="3"/>
  <c r="DM17" i="3"/>
  <c r="DM6" i="3"/>
  <c r="CY8" i="3"/>
  <c r="BZ31" i="3"/>
  <c r="CE31" i="3" s="1"/>
  <c r="CL31" i="3" s="1"/>
  <c r="CR22" i="3"/>
  <c r="DM30" i="3"/>
  <c r="DM9" i="3"/>
  <c r="DM28" i="3"/>
  <c r="CY11" i="3"/>
  <c r="CY5" i="3"/>
  <c r="CY14" i="3"/>
  <c r="CY18" i="3"/>
  <c r="DT25" i="3"/>
  <c r="DT31" i="3"/>
  <c r="DT19" i="3"/>
  <c r="DF9" i="3"/>
  <c r="DF17" i="3"/>
  <c r="DF8" i="3"/>
  <c r="BZ27" i="3"/>
  <c r="EN27" i="3" s="1"/>
  <c r="CR17" i="3"/>
  <c r="CS17" i="3" s="1"/>
  <c r="CZ17" i="3" s="1"/>
  <c r="CR19" i="3"/>
  <c r="CR30" i="3"/>
  <c r="CD25" i="3"/>
  <c r="CD11" i="3"/>
  <c r="CD26" i="3"/>
  <c r="CZ16" i="3"/>
  <c r="CZ28" i="3"/>
  <c r="CZ41" i="3"/>
  <c r="CZ38" i="3"/>
  <c r="CL34" i="3"/>
  <c r="EN32" i="3"/>
  <c r="CS15" i="3"/>
  <c r="CS20" i="3"/>
  <c r="CE30" i="3"/>
  <c r="CE32" i="3"/>
  <c r="EN33" i="3"/>
  <c r="CS23" i="3"/>
  <c r="CS39" i="3"/>
  <c r="CE33" i="3"/>
  <c r="CS7" i="3"/>
  <c r="CS14" i="3"/>
  <c r="CS43" i="3"/>
  <c r="CS36" i="3"/>
  <c r="CS37" i="3"/>
  <c r="CS40" i="3"/>
  <c r="CE19" i="3"/>
  <c r="CE25" i="3"/>
  <c r="CE26" i="3"/>
  <c r="EN34" i="3"/>
  <c r="CS24" i="3"/>
  <c r="CS35" i="3"/>
  <c r="CS44" i="3"/>
  <c r="CS42" i="3"/>
  <c r="CE21" i="3"/>
  <c r="CE29" i="3"/>
  <c r="CK32" i="2"/>
  <c r="CK33" i="2"/>
  <c r="DT32" i="2"/>
  <c r="CY34" i="2"/>
  <c r="EN34" i="2" s="1"/>
  <c r="BZ33" i="2"/>
  <c r="DF32" i="2"/>
  <c r="CD33" i="2"/>
  <c r="EN8" i="2"/>
  <c r="DF33" i="2"/>
  <c r="CR32" i="2"/>
  <c r="DT33" i="2"/>
  <c r="EN27" i="2"/>
  <c r="CE27" i="2"/>
  <c r="CL27" i="2" s="1"/>
  <c r="CR33" i="2"/>
  <c r="DM33" i="2"/>
  <c r="CY33" i="2"/>
  <c r="CE11" i="2"/>
  <c r="CL11" i="2" s="1"/>
  <c r="DG43" i="2"/>
  <c r="CS28" i="2"/>
  <c r="CS39" i="2"/>
  <c r="CL5" i="2"/>
  <c r="CL29" i="2"/>
  <c r="CS40" i="2"/>
  <c r="EN22" i="2"/>
  <c r="CE22" i="2"/>
  <c r="EN9" i="2"/>
  <c r="CE9" i="2"/>
  <c r="EN6" i="2"/>
  <c r="CE6" i="2"/>
  <c r="CZ14" i="2"/>
  <c r="CS16" i="2"/>
  <c r="CL26" i="2"/>
  <c r="EN19" i="2"/>
  <c r="CE19" i="2"/>
  <c r="DG42" i="2"/>
  <c r="CZ38" i="2"/>
  <c r="CL21" i="2"/>
  <c r="CL25" i="2"/>
  <c r="CZ24" i="2"/>
  <c r="CL8" i="2"/>
  <c r="CS10" i="2"/>
  <c r="CZ20" i="2"/>
  <c r="CZ12" i="2"/>
  <c r="CS35" i="2"/>
  <c r="CL37" i="2"/>
  <c r="CL36" i="2"/>
  <c r="CL44" i="2"/>
  <c r="CS17" i="2"/>
  <c r="EN11" i="2"/>
  <c r="EN31" i="2"/>
  <c r="EN12" i="2"/>
  <c r="EN13" i="2"/>
  <c r="CS15" i="2"/>
  <c r="EN5" i="2"/>
  <c r="EN18" i="2"/>
  <c r="CE18" i="2"/>
  <c r="EN14" i="2"/>
  <c r="EN17" i="2"/>
  <c r="CS23" i="2"/>
  <c r="CS41" i="2"/>
  <c r="EN30" i="2"/>
  <c r="EN21" i="2"/>
  <c r="EN25" i="2"/>
  <c r="EN29" i="2"/>
  <c r="EN26" i="2"/>
  <c r="CE30" i="2"/>
  <c r="CE31" i="2"/>
  <c r="CS7" i="2"/>
  <c r="EN10" i="2"/>
  <c r="EN28" i="2"/>
  <c r="CS13" i="2"/>
  <c r="EN23" i="2"/>
  <c r="EN20" i="1"/>
  <c r="R4" i="1"/>
  <c r="DZ45" i="1"/>
  <c r="EG45" i="1"/>
  <c r="CS36" i="8" l="1"/>
  <c r="CZ23" i="8"/>
  <c r="CL11" i="8"/>
  <c r="DG20" i="8"/>
  <c r="CS18" i="8"/>
  <c r="CS22" i="8"/>
  <c r="CS33" i="8"/>
  <c r="CS30" i="8"/>
  <c r="CG22" i="8"/>
  <c r="CG16" i="8"/>
  <c r="CG28" i="8"/>
  <c r="CG6" i="8"/>
  <c r="CG18" i="8"/>
  <c r="CG5" i="8"/>
  <c r="CG21" i="8"/>
  <c r="CG34" i="8"/>
  <c r="CG31" i="8"/>
  <c r="CG37" i="8"/>
  <c r="CS43" i="8"/>
  <c r="CS25" i="8"/>
  <c r="CZ31" i="8"/>
  <c r="CS15" i="8"/>
  <c r="CS27" i="8"/>
  <c r="CD25" i="4"/>
  <c r="CE25" i="4" s="1"/>
  <c r="CL25" i="4" s="1"/>
  <c r="CS25" i="4" s="1"/>
  <c r="EN26" i="4"/>
  <c r="CS17" i="8"/>
  <c r="CL6" i="8"/>
  <c r="CS28" i="8"/>
  <c r="CS21" i="8"/>
  <c r="CZ24" i="8"/>
  <c r="CS14" i="8"/>
  <c r="CD29" i="4"/>
  <c r="CE29" i="4" s="1"/>
  <c r="CL29" i="4" s="1"/>
  <c r="CS29" i="4" s="1"/>
  <c r="CZ29" i="4" s="1"/>
  <c r="CG12" i="8"/>
  <c r="CG40" i="8"/>
  <c r="CG36" i="8"/>
  <c r="CG10" i="8"/>
  <c r="CG23" i="8"/>
  <c r="CG7" i="8"/>
  <c r="CG25" i="8"/>
  <c r="CG29" i="8"/>
  <c r="CG32" i="8"/>
  <c r="CG42" i="8"/>
  <c r="CS37" i="8"/>
  <c r="CS7" i="8"/>
  <c r="CF32" i="8"/>
  <c r="CL32" i="8"/>
  <c r="CZ39" i="8"/>
  <c r="CS34" i="8"/>
  <c r="CZ10" i="8"/>
  <c r="CS44" i="8"/>
  <c r="CS5" i="8"/>
  <c r="CG19" i="8"/>
  <c r="CG20" i="8"/>
  <c r="CG39" i="8"/>
  <c r="CG13" i="8"/>
  <c r="CG24" i="8"/>
  <c r="CG8" i="8"/>
  <c r="CG30" i="8"/>
  <c r="CG9" i="8"/>
  <c r="CG35" i="8"/>
  <c r="CG43" i="8"/>
  <c r="CZ40" i="8"/>
  <c r="CZ8" i="8"/>
  <c r="CZ12" i="8"/>
  <c r="DG26" i="8"/>
  <c r="CL12" i="4"/>
  <c r="CS12" i="4" s="1"/>
  <c r="CD18" i="4"/>
  <c r="CE18" i="4" s="1"/>
  <c r="CL18" i="4" s="1"/>
  <c r="CS35" i="8"/>
  <c r="CL29" i="8"/>
  <c r="CZ41" i="8"/>
  <c r="CL9" i="8"/>
  <c r="CS13" i="8"/>
  <c r="CS38" i="8"/>
  <c r="CL19" i="8"/>
  <c r="DG42" i="8"/>
  <c r="CG11" i="8"/>
  <c r="CG15" i="8"/>
  <c r="CG27" i="8"/>
  <c r="CG14" i="8"/>
  <c r="CG41" i="8"/>
  <c r="CG17" i="8"/>
  <c r="CG33" i="8"/>
  <c r="CG26" i="8"/>
  <c r="CG38" i="8"/>
  <c r="CG44" i="8"/>
  <c r="DG16" i="8"/>
  <c r="CL32" i="2"/>
  <c r="CS12" i="3"/>
  <c r="CZ12" i="3" s="1"/>
  <c r="CE33" i="2"/>
  <c r="CG16" i="2" s="1"/>
  <c r="EN25" i="3"/>
  <c r="EN8" i="3"/>
  <c r="CE27" i="4"/>
  <c r="CL27" i="4" s="1"/>
  <c r="CS26" i="4"/>
  <c r="CZ26" i="4" s="1"/>
  <c r="EN11" i="3"/>
  <c r="EN14" i="3"/>
  <c r="EN17" i="4"/>
  <c r="EN22" i="4"/>
  <c r="CE30" i="4"/>
  <c r="EN6" i="4"/>
  <c r="EN28" i="4"/>
  <c r="EN23" i="4"/>
  <c r="CZ8" i="3"/>
  <c r="DG8" i="3" s="1"/>
  <c r="CZ10" i="3"/>
  <c r="DG10" i="3" s="1"/>
  <c r="EN6" i="3"/>
  <c r="EN12" i="3"/>
  <c r="CE22" i="4"/>
  <c r="EN5" i="4"/>
  <c r="EN21" i="4"/>
  <c r="CL30" i="4"/>
  <c r="CS30" i="4" s="1"/>
  <c r="EN14" i="4"/>
  <c r="EN30" i="4"/>
  <c r="EN27" i="4"/>
  <c r="EN11" i="4"/>
  <c r="EN19" i="4"/>
  <c r="CE21" i="4"/>
  <c r="CL21" i="4" s="1"/>
  <c r="EN25" i="4"/>
  <c r="EN12" i="4"/>
  <c r="EN31" i="4"/>
  <c r="EN9" i="4"/>
  <c r="EN10" i="4"/>
  <c r="EN13" i="4"/>
  <c r="CL13" i="4"/>
  <c r="CS13" i="4" s="1"/>
  <c r="CZ13" i="4" s="1"/>
  <c r="CE11" i="4"/>
  <c r="CL11" i="4" s="1"/>
  <c r="CL32" i="4"/>
  <c r="CZ8" i="4"/>
  <c r="DG13" i="4"/>
  <c r="CL19" i="4"/>
  <c r="EN31" i="3"/>
  <c r="EN30" i="3"/>
  <c r="EN26" i="3"/>
  <c r="EN19" i="3"/>
  <c r="EN29" i="3"/>
  <c r="DG38" i="4"/>
  <c r="CZ15" i="4"/>
  <c r="DG41" i="4"/>
  <c r="CZ14" i="4"/>
  <c r="CZ16" i="4"/>
  <c r="CS18" i="4"/>
  <c r="CZ44" i="4"/>
  <c r="DG7" i="4"/>
  <c r="DG35" i="4"/>
  <c r="DG39" i="4"/>
  <c r="CZ43" i="4"/>
  <c r="CZ24" i="4"/>
  <c r="CE6" i="3"/>
  <c r="CL6" i="3" s="1"/>
  <c r="EN21" i="3"/>
  <c r="CZ40" i="4"/>
  <c r="CZ12" i="4"/>
  <c r="CS37" i="4"/>
  <c r="CL9" i="4"/>
  <c r="DG10" i="4"/>
  <c r="CS34" i="4"/>
  <c r="DG36" i="4"/>
  <c r="CS33" i="4"/>
  <c r="CS11" i="4"/>
  <c r="CZ42" i="4"/>
  <c r="CS5" i="4"/>
  <c r="CE27" i="3"/>
  <c r="CL27" i="3" s="1"/>
  <c r="CL9" i="3"/>
  <c r="CS9" i="3" s="1"/>
  <c r="CL6" i="4"/>
  <c r="CZ17" i="4"/>
  <c r="CS28" i="4"/>
  <c r="CL31" i="4"/>
  <c r="CZ23" i="4"/>
  <c r="CZ20" i="4"/>
  <c r="EN13" i="3"/>
  <c r="EN17" i="3"/>
  <c r="EN22" i="3"/>
  <c r="EN5" i="3"/>
  <c r="EN28" i="3"/>
  <c r="EN9" i="3"/>
  <c r="EN18" i="3"/>
  <c r="EN10" i="3"/>
  <c r="CE11" i="3"/>
  <c r="CL11" i="3" s="1"/>
  <c r="CS13" i="3"/>
  <c r="CZ13" i="3" s="1"/>
  <c r="CE22" i="3"/>
  <c r="CL22" i="3" s="1"/>
  <c r="CS22" i="3" s="1"/>
  <c r="CE5" i="3"/>
  <c r="CZ35" i="3"/>
  <c r="CZ23" i="3"/>
  <c r="CL29" i="3"/>
  <c r="CZ24" i="3"/>
  <c r="CL19" i="3"/>
  <c r="CZ43" i="3"/>
  <c r="CZ7" i="3"/>
  <c r="CZ39" i="3"/>
  <c r="CL25" i="3"/>
  <c r="CZ36" i="3"/>
  <c r="CZ14" i="3"/>
  <c r="CL30" i="3"/>
  <c r="CS31" i="3"/>
  <c r="DG41" i="3"/>
  <c r="DG28" i="3"/>
  <c r="DG16" i="3"/>
  <c r="CZ42" i="3"/>
  <c r="CZ40" i="3"/>
  <c r="CZ20" i="3"/>
  <c r="DG38" i="3"/>
  <c r="DG17" i="3"/>
  <c r="DG12" i="3"/>
  <c r="CL21" i="3"/>
  <c r="CL33" i="3"/>
  <c r="CS34" i="3"/>
  <c r="CZ44" i="3"/>
  <c r="CZ18" i="3"/>
  <c r="CL26" i="3"/>
  <c r="CZ37" i="3"/>
  <c r="CL32" i="3"/>
  <c r="CZ15" i="3"/>
  <c r="EN32" i="2"/>
  <c r="EN33" i="2"/>
  <c r="CG9" i="2"/>
  <c r="CS37" i="2"/>
  <c r="DG12" i="2"/>
  <c r="CS21" i="2"/>
  <c r="DG38" i="2"/>
  <c r="CS26" i="2"/>
  <c r="DG14" i="2"/>
  <c r="CZ13" i="2"/>
  <c r="CL31" i="2"/>
  <c r="CZ41" i="2"/>
  <c r="CZ15" i="2"/>
  <c r="CZ17" i="2"/>
  <c r="CS36" i="2"/>
  <c r="CS27" i="2"/>
  <c r="DG24" i="2"/>
  <c r="DN42" i="2"/>
  <c r="CL6" i="2"/>
  <c r="CL22" i="2"/>
  <c r="CZ28" i="2"/>
  <c r="CZ23" i="2"/>
  <c r="CS29" i="2"/>
  <c r="CL18" i="2"/>
  <c r="CS8" i="2"/>
  <c r="CL9" i="2"/>
  <c r="CZ39" i="2"/>
  <c r="DN43" i="2"/>
  <c r="CZ7" i="2"/>
  <c r="CS44" i="2"/>
  <c r="DG20" i="2"/>
  <c r="CL30" i="2"/>
  <c r="CL34" i="2"/>
  <c r="CS11" i="2"/>
  <c r="CZ35" i="2"/>
  <c r="CZ10" i="2"/>
  <c r="CS25" i="2"/>
  <c r="CS32" i="2"/>
  <c r="CL19" i="2"/>
  <c r="CZ16" i="2"/>
  <c r="CZ40" i="2"/>
  <c r="CS5" i="2"/>
  <c r="EM44" i="1"/>
  <c r="EM43" i="1"/>
  <c r="EI41" i="1"/>
  <c r="EI44" i="1"/>
  <c r="EJ44" i="1" s="1"/>
  <c r="EI43" i="1"/>
  <c r="EM42" i="1"/>
  <c r="EI42" i="1"/>
  <c r="EM41" i="1"/>
  <c r="EM40" i="1"/>
  <c r="EI39" i="1"/>
  <c r="EM38" i="1"/>
  <c r="EI40" i="1"/>
  <c r="EM39" i="1"/>
  <c r="EI38" i="1"/>
  <c r="EM37" i="1"/>
  <c r="EI37" i="1"/>
  <c r="EI36" i="1"/>
  <c r="EM35" i="1"/>
  <c r="EI34" i="1"/>
  <c r="EM33" i="1"/>
  <c r="EM36" i="1"/>
  <c r="EI35" i="1"/>
  <c r="EM34" i="1"/>
  <c r="EI33" i="1"/>
  <c r="EI32" i="1"/>
  <c r="EM31" i="1"/>
  <c r="EI30" i="1"/>
  <c r="EM29" i="1"/>
  <c r="EI28" i="1"/>
  <c r="EM27" i="1"/>
  <c r="EM26" i="1"/>
  <c r="EI25" i="1"/>
  <c r="EI24" i="1"/>
  <c r="EM32" i="1"/>
  <c r="EI31" i="1"/>
  <c r="EM30" i="1"/>
  <c r="EI29" i="1"/>
  <c r="EM28" i="1"/>
  <c r="EI27" i="1"/>
  <c r="EI26" i="1"/>
  <c r="EM25" i="1"/>
  <c r="EM24" i="1"/>
  <c r="EM23" i="1"/>
  <c r="EI22" i="1"/>
  <c r="EM21" i="1"/>
  <c r="EM20" i="1"/>
  <c r="EM19" i="1"/>
  <c r="EM18" i="1"/>
  <c r="EM17" i="1"/>
  <c r="EM16" i="1"/>
  <c r="EM15" i="1"/>
  <c r="EI14" i="1"/>
  <c r="EI13" i="1"/>
  <c r="EM12" i="1"/>
  <c r="EI23" i="1"/>
  <c r="EM22" i="1"/>
  <c r="EI21" i="1"/>
  <c r="EI20" i="1"/>
  <c r="EI19" i="1"/>
  <c r="EI18" i="1"/>
  <c r="EI17" i="1"/>
  <c r="EI16" i="1"/>
  <c r="EI15" i="1"/>
  <c r="EJ15" i="1" s="1"/>
  <c r="EM14" i="1"/>
  <c r="EM13" i="1"/>
  <c r="EI12" i="1"/>
  <c r="EJ12" i="1" s="1"/>
  <c r="EM11" i="1"/>
  <c r="EI10" i="1"/>
  <c r="EM9" i="1"/>
  <c r="EI8" i="1"/>
  <c r="EI7" i="1"/>
  <c r="EI6" i="1"/>
  <c r="EI11" i="1"/>
  <c r="EM10" i="1"/>
  <c r="EI9" i="1"/>
  <c r="EM8" i="1"/>
  <c r="EM7" i="1"/>
  <c r="EM6" i="1"/>
  <c r="EM5" i="1"/>
  <c r="EI5" i="1"/>
  <c r="EF44" i="1"/>
  <c r="EF43" i="1"/>
  <c r="EB44" i="1"/>
  <c r="EC44" i="1" s="1"/>
  <c r="EB43" i="1"/>
  <c r="EC43" i="1" s="1"/>
  <c r="EF42" i="1"/>
  <c r="EB41" i="1"/>
  <c r="EC41" i="1" s="1"/>
  <c r="EB42" i="1"/>
  <c r="EC42" i="1" s="1"/>
  <c r="EF41" i="1"/>
  <c r="EF40" i="1"/>
  <c r="EB39" i="1"/>
  <c r="EC39" i="1" s="1"/>
  <c r="EF38" i="1"/>
  <c r="EB40" i="1"/>
  <c r="EC40" i="1" s="1"/>
  <c r="EF39" i="1"/>
  <c r="EB38" i="1"/>
  <c r="EC38" i="1" s="1"/>
  <c r="EF37" i="1"/>
  <c r="EB36" i="1"/>
  <c r="EC36" i="1" s="1"/>
  <c r="EF35" i="1"/>
  <c r="EB34" i="1"/>
  <c r="EC34" i="1" s="1"/>
  <c r="EF33" i="1"/>
  <c r="EB37" i="1"/>
  <c r="EC37" i="1" s="1"/>
  <c r="EF36" i="1"/>
  <c r="EB35" i="1"/>
  <c r="EC35" i="1" s="1"/>
  <c r="EF34" i="1"/>
  <c r="EB33" i="1"/>
  <c r="EC33" i="1" s="1"/>
  <c r="EB32" i="1"/>
  <c r="EC32" i="1" s="1"/>
  <c r="EF31" i="1"/>
  <c r="EB30" i="1"/>
  <c r="EC30" i="1" s="1"/>
  <c r="EF29" i="1"/>
  <c r="EB28" i="1"/>
  <c r="EC28" i="1" s="1"/>
  <c r="EF27" i="1"/>
  <c r="EF26" i="1"/>
  <c r="EB25" i="1"/>
  <c r="EC25" i="1" s="1"/>
  <c r="EB24" i="1"/>
  <c r="EC24" i="1" s="1"/>
  <c r="EF32" i="1"/>
  <c r="EB31" i="1"/>
  <c r="EC31" i="1" s="1"/>
  <c r="EF30" i="1"/>
  <c r="EB29" i="1"/>
  <c r="EC29" i="1" s="1"/>
  <c r="EF28" i="1"/>
  <c r="EB27" i="1"/>
  <c r="EC27" i="1" s="1"/>
  <c r="EB26" i="1"/>
  <c r="EC26" i="1" s="1"/>
  <c r="EF25" i="1"/>
  <c r="EF23" i="1"/>
  <c r="EB22" i="1"/>
  <c r="EC22" i="1" s="1"/>
  <c r="EF21" i="1"/>
  <c r="EF20" i="1"/>
  <c r="EF19" i="1"/>
  <c r="EF18" i="1"/>
  <c r="EF17" i="1"/>
  <c r="EF16" i="1"/>
  <c r="EF15" i="1"/>
  <c r="EB14" i="1"/>
  <c r="EC14" i="1" s="1"/>
  <c r="EB13" i="1"/>
  <c r="EC13" i="1" s="1"/>
  <c r="EF12" i="1"/>
  <c r="EF24" i="1"/>
  <c r="EB23" i="1"/>
  <c r="EC23" i="1" s="1"/>
  <c r="EF22" i="1"/>
  <c r="EB21" i="1"/>
  <c r="EC21" i="1" s="1"/>
  <c r="EB20" i="1"/>
  <c r="EC20" i="1" s="1"/>
  <c r="EB19" i="1"/>
  <c r="EC19" i="1" s="1"/>
  <c r="EB18" i="1"/>
  <c r="EC18" i="1" s="1"/>
  <c r="EB17" i="1"/>
  <c r="EC17" i="1" s="1"/>
  <c r="EB16" i="1"/>
  <c r="EC16" i="1" s="1"/>
  <c r="EB15" i="1"/>
  <c r="EC15" i="1" s="1"/>
  <c r="EF11" i="1"/>
  <c r="EB10" i="1"/>
  <c r="EC10" i="1" s="1"/>
  <c r="EF9" i="1"/>
  <c r="EB8" i="1"/>
  <c r="EC8" i="1" s="1"/>
  <c r="EB7" i="1"/>
  <c r="EC7" i="1" s="1"/>
  <c r="EB6" i="1"/>
  <c r="EC6" i="1" s="1"/>
  <c r="EF14" i="1"/>
  <c r="EF13" i="1"/>
  <c r="EB12" i="1"/>
  <c r="EC12" i="1" s="1"/>
  <c r="EB11" i="1"/>
  <c r="EC11" i="1" s="1"/>
  <c r="EF10" i="1"/>
  <c r="EB9" i="1"/>
  <c r="EC9" i="1" s="1"/>
  <c r="EF8" i="1"/>
  <c r="EF7" i="1"/>
  <c r="EF6" i="1"/>
  <c r="EF5" i="1"/>
  <c r="EB5" i="1"/>
  <c r="X4" i="1"/>
  <c r="V4" i="1"/>
  <c r="W4" i="1"/>
  <c r="CG30" i="2" l="1"/>
  <c r="CL33" i="2"/>
  <c r="CS33" i="2" s="1"/>
  <c r="CF29" i="8"/>
  <c r="CG6" i="2"/>
  <c r="CG20" i="2"/>
  <c r="CG33" i="2"/>
  <c r="CG10" i="2"/>
  <c r="CF11" i="8"/>
  <c r="CS19" i="8"/>
  <c r="CZ13" i="8"/>
  <c r="DN26" i="8"/>
  <c r="DG8" i="8"/>
  <c r="CN20" i="8"/>
  <c r="CN6" i="8"/>
  <c r="CN22" i="8"/>
  <c r="CN27" i="8"/>
  <c r="CN18" i="8"/>
  <c r="CN35" i="8"/>
  <c r="CN40" i="8"/>
  <c r="CN26" i="8"/>
  <c r="CN38" i="8"/>
  <c r="CZ44" i="8"/>
  <c r="DG39" i="8"/>
  <c r="DG24" i="8"/>
  <c r="CZ17" i="8"/>
  <c r="CZ18" i="8"/>
  <c r="CZ36" i="8"/>
  <c r="CG27" i="2"/>
  <c r="CG13" i="2"/>
  <c r="CG24" i="4"/>
  <c r="EN18" i="4"/>
  <c r="CF19" i="8"/>
  <c r="CS9" i="8"/>
  <c r="CS29" i="8"/>
  <c r="CN17" i="8"/>
  <c r="CN36" i="8"/>
  <c r="CN12" i="8"/>
  <c r="CN28" i="8"/>
  <c r="CN29" i="8"/>
  <c r="CN24" i="8"/>
  <c r="CN7" i="8"/>
  <c r="CN32" i="8"/>
  <c r="CN34" i="8"/>
  <c r="CN39" i="8"/>
  <c r="CZ34" i="8"/>
  <c r="CZ7" i="8"/>
  <c r="CS6" i="8"/>
  <c r="CZ27" i="8"/>
  <c r="DG31" i="8"/>
  <c r="CZ43" i="8"/>
  <c r="CZ30" i="8"/>
  <c r="CZ22" i="8"/>
  <c r="CS11" i="8"/>
  <c r="DG23" i="8"/>
  <c r="DN16" i="8"/>
  <c r="DN42" i="8"/>
  <c r="CZ38" i="8"/>
  <c r="CF9" i="8"/>
  <c r="DG12" i="8"/>
  <c r="DG40" i="8"/>
  <c r="CZ5" i="8"/>
  <c r="CN11" i="8"/>
  <c r="CN37" i="8"/>
  <c r="CN15" i="8"/>
  <c r="CN41" i="8"/>
  <c r="CN10" i="8"/>
  <c r="CN30" i="8"/>
  <c r="CN13" i="8"/>
  <c r="CN8" i="8"/>
  <c r="CN43" i="8"/>
  <c r="CN44" i="8"/>
  <c r="DG10" i="8"/>
  <c r="CZ14" i="8"/>
  <c r="CZ21" i="8"/>
  <c r="CZ28" i="8"/>
  <c r="CF6" i="8"/>
  <c r="DN20" i="8"/>
  <c r="CG37" i="2"/>
  <c r="CG36" i="2"/>
  <c r="CG41" i="2"/>
  <c r="CG26" i="2"/>
  <c r="EN29" i="4"/>
  <c r="DG41" i="8"/>
  <c r="CZ35" i="8"/>
  <c r="CN9" i="8"/>
  <c r="CN16" i="8"/>
  <c r="CN5" i="8"/>
  <c r="CN21" i="8"/>
  <c r="CN19" i="8"/>
  <c r="CN14" i="8"/>
  <c r="CN31" i="8"/>
  <c r="CN23" i="8"/>
  <c r="CN25" i="8"/>
  <c r="CN33" i="8"/>
  <c r="CN42" i="8"/>
  <c r="CS32" i="8"/>
  <c r="CZ37" i="8"/>
  <c r="CZ15" i="8"/>
  <c r="CZ25" i="8"/>
  <c r="CF5" i="8"/>
  <c r="CF44" i="8"/>
  <c r="CF10" i="8"/>
  <c r="CF7" i="8"/>
  <c r="CF28" i="8"/>
  <c r="CF8" i="8"/>
  <c r="CF42" i="8"/>
  <c r="CF35" i="8"/>
  <c r="CF18" i="8"/>
  <c r="CF14" i="8"/>
  <c r="CF21" i="8"/>
  <c r="CF34" i="8"/>
  <c r="CF13" i="8"/>
  <c r="CF23" i="8"/>
  <c r="CF16" i="8"/>
  <c r="CF31" i="8"/>
  <c r="CF27" i="8"/>
  <c r="CF15" i="8"/>
  <c r="CF25" i="8"/>
  <c r="CF43" i="8"/>
  <c r="CF30" i="8"/>
  <c r="CF33" i="8"/>
  <c r="CF22" i="8"/>
  <c r="CF17" i="8"/>
  <c r="CF26" i="8"/>
  <c r="CF37" i="8"/>
  <c r="CF36" i="8"/>
  <c r="CF20" i="8"/>
  <c r="CF38" i="8"/>
  <c r="CF41" i="8"/>
  <c r="CF12" i="8"/>
  <c r="CF40" i="8"/>
  <c r="CF39" i="8"/>
  <c r="CF24" i="8"/>
  <c r="CZ33" i="8"/>
  <c r="CG43" i="2"/>
  <c r="CG24" i="2"/>
  <c r="CG8" i="2"/>
  <c r="CG28" i="2"/>
  <c r="CG39" i="2"/>
  <c r="CG35" i="2"/>
  <c r="CG11" i="2"/>
  <c r="CG29" i="2"/>
  <c r="CG34" i="2"/>
  <c r="CG12" i="2"/>
  <c r="CG19" i="2"/>
  <c r="CG25" i="2"/>
  <c r="CG32" i="2"/>
  <c r="CG42" i="2"/>
  <c r="CG31" i="2"/>
  <c r="CG21" i="2"/>
  <c r="CG7" i="2"/>
  <c r="CG23" i="2"/>
  <c r="CG40" i="2"/>
  <c r="CG18" i="2"/>
  <c r="CG38" i="2"/>
  <c r="CG22" i="2"/>
  <c r="CG17" i="2"/>
  <c r="CG44" i="2"/>
  <c r="CG14" i="2"/>
  <c r="CG5" i="2"/>
  <c r="CG15" i="2"/>
  <c r="CG11" i="4"/>
  <c r="CG34" i="4"/>
  <c r="CG29" i="3"/>
  <c r="CG12" i="4"/>
  <c r="CG33" i="4"/>
  <c r="CG22" i="4"/>
  <c r="CG39" i="4"/>
  <c r="CN37" i="2"/>
  <c r="CG36" i="4"/>
  <c r="CG30" i="4"/>
  <c r="CG16" i="4"/>
  <c r="CG40" i="4"/>
  <c r="CG13" i="4"/>
  <c r="CG44" i="4"/>
  <c r="CG7" i="4"/>
  <c r="CL22" i="4"/>
  <c r="CN37" i="4" s="1"/>
  <c r="CG43" i="4"/>
  <c r="CG19" i="4"/>
  <c r="CG41" i="4"/>
  <c r="CG5" i="4"/>
  <c r="CG19" i="3"/>
  <c r="CG15" i="4"/>
  <c r="CG35" i="4"/>
  <c r="CG21" i="4"/>
  <c r="CG17" i="4"/>
  <c r="CG8" i="4"/>
  <c r="CG32" i="4"/>
  <c r="CG10" i="4"/>
  <c r="CG26" i="4"/>
  <c r="CG38" i="4"/>
  <c r="CG20" i="4"/>
  <c r="CG37" i="4"/>
  <c r="CG31" i="4"/>
  <c r="CG14" i="4"/>
  <c r="CG18" i="4"/>
  <c r="CG42" i="4"/>
  <c r="CG23" i="4"/>
  <c r="CG25" i="4"/>
  <c r="CG9" i="4"/>
  <c r="CG28" i="4"/>
  <c r="CG6" i="4"/>
  <c r="CF27" i="4" s="1"/>
  <c r="CG29" i="4"/>
  <c r="CG27" i="4"/>
  <c r="CN38" i="4"/>
  <c r="DG42" i="4"/>
  <c r="CS27" i="4"/>
  <c r="CZ33" i="4"/>
  <c r="CZ34" i="4"/>
  <c r="DG16" i="4"/>
  <c r="CS31" i="4"/>
  <c r="DG12" i="4"/>
  <c r="DN39" i="4"/>
  <c r="DN35" i="4"/>
  <c r="DG26" i="4"/>
  <c r="CS19" i="4"/>
  <c r="DG8" i="4"/>
  <c r="DN38" i="4"/>
  <c r="DG20" i="4"/>
  <c r="DG23" i="4"/>
  <c r="CS9" i="4"/>
  <c r="CZ37" i="4"/>
  <c r="DG40" i="4"/>
  <c r="DG24" i="4"/>
  <c r="DG43" i="4"/>
  <c r="CZ25" i="4"/>
  <c r="DN7" i="4"/>
  <c r="DG44" i="4"/>
  <c r="DN44" i="4" s="1"/>
  <c r="DN13" i="4"/>
  <c r="CS32" i="4"/>
  <c r="DG17" i="4"/>
  <c r="CS6" i="4"/>
  <c r="DG14" i="4"/>
  <c r="CZ28" i="4"/>
  <c r="DG29" i="4"/>
  <c r="CZ5" i="4"/>
  <c r="CZ11" i="4"/>
  <c r="CZ30" i="4"/>
  <c r="DN36" i="4"/>
  <c r="DN10" i="4"/>
  <c r="CZ18" i="4"/>
  <c r="DN41" i="4"/>
  <c r="DG15" i="4"/>
  <c r="CS21" i="4"/>
  <c r="CG14" i="3"/>
  <c r="CG40" i="3"/>
  <c r="CG44" i="3"/>
  <c r="CG7" i="3"/>
  <c r="CG21" i="3"/>
  <c r="CG37" i="3"/>
  <c r="CG6" i="3"/>
  <c r="CG32" i="3"/>
  <c r="CG42" i="3"/>
  <c r="CG10" i="3"/>
  <c r="CG23" i="3"/>
  <c r="CG18" i="3"/>
  <c r="CG27" i="3"/>
  <c r="CG35" i="3"/>
  <c r="CL5" i="3"/>
  <c r="CN39" i="3" s="1"/>
  <c r="CG17" i="3"/>
  <c r="CG13" i="3"/>
  <c r="CG5" i="3"/>
  <c r="CG15" i="3"/>
  <c r="CG22" i="3"/>
  <c r="CG36" i="3"/>
  <c r="CG30" i="3"/>
  <c r="CG33" i="3"/>
  <c r="CG38" i="3"/>
  <c r="CG43" i="3"/>
  <c r="CG9" i="3"/>
  <c r="CG8" i="3"/>
  <c r="CG26" i="3"/>
  <c r="CG31" i="3"/>
  <c r="CG41" i="3"/>
  <c r="CG16" i="3"/>
  <c r="CG11" i="3"/>
  <c r="CG24" i="3"/>
  <c r="CG12" i="3"/>
  <c r="CG20" i="3"/>
  <c r="CG25" i="3"/>
  <c r="CG28" i="3"/>
  <c r="CG34" i="3"/>
  <c r="CG39" i="3"/>
  <c r="CZ34" i="3"/>
  <c r="DN38" i="3"/>
  <c r="CS32" i="3"/>
  <c r="CS11" i="3"/>
  <c r="DG18" i="3"/>
  <c r="CS33" i="3"/>
  <c r="DN16" i="3"/>
  <c r="DN10" i="3"/>
  <c r="CZ31" i="3"/>
  <c r="DG13" i="3"/>
  <c r="DG43" i="3"/>
  <c r="DG23" i="3"/>
  <c r="DN12" i="3"/>
  <c r="CS30" i="3"/>
  <c r="DG24" i="3"/>
  <c r="CS29" i="3"/>
  <c r="CZ22" i="3"/>
  <c r="DG15" i="3"/>
  <c r="DG37" i="3"/>
  <c r="CS26" i="3"/>
  <c r="DG44" i="3"/>
  <c r="DN44" i="3" s="1"/>
  <c r="DG20" i="3"/>
  <c r="CS27" i="3"/>
  <c r="DG42" i="3"/>
  <c r="DN28" i="3"/>
  <c r="DN41" i="3"/>
  <c r="DG39" i="3"/>
  <c r="DG7" i="3"/>
  <c r="CS19" i="3"/>
  <c r="DG35" i="3"/>
  <c r="DG36" i="3"/>
  <c r="CS21" i="3"/>
  <c r="DN8" i="3"/>
  <c r="DN17" i="3"/>
  <c r="CZ9" i="3"/>
  <c r="DG40" i="3"/>
  <c r="CS6" i="3"/>
  <c r="DG14" i="3"/>
  <c r="CS25" i="3"/>
  <c r="CN42" i="3"/>
  <c r="CN22" i="2"/>
  <c r="CN27" i="2"/>
  <c r="CN43" i="2"/>
  <c r="CN30" i="2"/>
  <c r="CN16" i="2"/>
  <c r="CN13" i="2"/>
  <c r="CN34" i="2"/>
  <c r="CN7" i="2"/>
  <c r="CN41" i="2"/>
  <c r="CN14" i="2"/>
  <c r="CZ5" i="2"/>
  <c r="CS18" i="2"/>
  <c r="DG23" i="2"/>
  <c r="DU42" i="2"/>
  <c r="DG15" i="2"/>
  <c r="CN6" i="2"/>
  <c r="CN12" i="2"/>
  <c r="CN10" i="2"/>
  <c r="CN20" i="2"/>
  <c r="CN11" i="2"/>
  <c r="CN26" i="2"/>
  <c r="CN25" i="2"/>
  <c r="CN33" i="2"/>
  <c r="CN32" i="2"/>
  <c r="CZ33" i="2"/>
  <c r="CZ32" i="2"/>
  <c r="DG10" i="2"/>
  <c r="CZ11" i="2"/>
  <c r="DG7" i="2"/>
  <c r="DG39" i="2"/>
  <c r="CS22" i="2"/>
  <c r="CZ27" i="2"/>
  <c r="DN14" i="2"/>
  <c r="DN12" i="2"/>
  <c r="CN9" i="2"/>
  <c r="CN21" i="2"/>
  <c r="CN8" i="2"/>
  <c r="CN18" i="2"/>
  <c r="CN28" i="2"/>
  <c r="CN15" i="2"/>
  <c r="CN23" i="2"/>
  <c r="CN29" i="2"/>
  <c r="CN39" i="2"/>
  <c r="CN36" i="2"/>
  <c r="CN44" i="2"/>
  <c r="DG16" i="2"/>
  <c r="CS19" i="2"/>
  <c r="CZ25" i="2"/>
  <c r="DG35" i="2"/>
  <c r="DU43" i="2"/>
  <c r="CF18" i="2"/>
  <c r="CZ29" i="2"/>
  <c r="CF24" i="2"/>
  <c r="CF28" i="2"/>
  <c r="CF42" i="2"/>
  <c r="CF23" i="2"/>
  <c r="CS6" i="2"/>
  <c r="CZ44" i="2"/>
  <c r="CZ8" i="2"/>
  <c r="DG17" i="2"/>
  <c r="CS31" i="2"/>
  <c r="DN38" i="2"/>
  <c r="CN24" i="2"/>
  <c r="CN35" i="2"/>
  <c r="CN19" i="2"/>
  <c r="CN5" i="2"/>
  <c r="CN17" i="2"/>
  <c r="CN38" i="2"/>
  <c r="CN31" i="2"/>
  <c r="CN42" i="2"/>
  <c r="CN40" i="2"/>
  <c r="DG40" i="2"/>
  <c r="CS34" i="2"/>
  <c r="CS30" i="2"/>
  <c r="DN20" i="2"/>
  <c r="CS9" i="2"/>
  <c r="DG28" i="2"/>
  <c r="DN24" i="2"/>
  <c r="CZ36" i="2"/>
  <c r="DG41" i="2"/>
  <c r="DG13" i="2"/>
  <c r="CZ26" i="2"/>
  <c r="CZ21" i="2"/>
  <c r="CZ37" i="2"/>
  <c r="V43" i="1"/>
  <c r="V44" i="1"/>
  <c r="V42" i="1"/>
  <c r="V40" i="1"/>
  <c r="V41" i="1"/>
  <c r="V39" i="1"/>
  <c r="V37" i="1"/>
  <c r="V35" i="1"/>
  <c r="V38" i="1"/>
  <c r="V36" i="1"/>
  <c r="V34" i="1"/>
  <c r="V33" i="1"/>
  <c r="V31" i="1"/>
  <c r="V29" i="1"/>
  <c r="V27" i="1"/>
  <c r="AV27" i="1" s="1"/>
  <c r="V26" i="1"/>
  <c r="V32" i="1"/>
  <c r="V30" i="1"/>
  <c r="V28" i="1"/>
  <c r="AV28" i="1" s="1"/>
  <c r="V24" i="1"/>
  <c r="AV24" i="1" s="1"/>
  <c r="V23" i="1"/>
  <c r="AV23" i="1" s="1"/>
  <c r="V21" i="1"/>
  <c r="V20" i="1"/>
  <c r="V19" i="1"/>
  <c r="V18" i="1"/>
  <c r="V17" i="1"/>
  <c r="V16" i="1"/>
  <c r="AV16" i="1" s="1"/>
  <c r="V15" i="1"/>
  <c r="V25" i="1"/>
  <c r="V22" i="1"/>
  <c r="V12" i="1"/>
  <c r="V11" i="1"/>
  <c r="V9" i="1"/>
  <c r="V14" i="1"/>
  <c r="AL14" i="1" s="1"/>
  <c r="V13" i="1"/>
  <c r="V10" i="1"/>
  <c r="V8" i="1"/>
  <c r="V7" i="1"/>
  <c r="AV7" i="1" s="1"/>
  <c r="V6" i="1"/>
  <c r="V5" i="1"/>
  <c r="EJ9" i="1"/>
  <c r="EJ11" i="1"/>
  <c r="EJ7" i="1"/>
  <c r="EJ17" i="1"/>
  <c r="EJ19" i="1"/>
  <c r="EJ21" i="1"/>
  <c r="EJ23" i="1"/>
  <c r="EJ13" i="1"/>
  <c r="EJ27" i="1"/>
  <c r="EJ29" i="1"/>
  <c r="EJ31" i="1"/>
  <c r="EJ24" i="1"/>
  <c r="EJ28" i="1"/>
  <c r="EJ30" i="1"/>
  <c r="EJ32" i="1"/>
  <c r="EJ34" i="1"/>
  <c r="EJ36" i="1"/>
  <c r="EJ42" i="1"/>
  <c r="EJ43" i="1"/>
  <c r="EJ41" i="1"/>
  <c r="W44" i="1"/>
  <c r="W43" i="1"/>
  <c r="W42" i="1"/>
  <c r="W41" i="1"/>
  <c r="W39" i="1"/>
  <c r="W40" i="1"/>
  <c r="W38" i="1"/>
  <c r="W36" i="1"/>
  <c r="W34" i="1"/>
  <c r="W37" i="1"/>
  <c r="W35" i="1"/>
  <c r="W32" i="1"/>
  <c r="W30" i="1"/>
  <c r="W28" i="1"/>
  <c r="BK28" i="1" s="1"/>
  <c r="W25" i="1"/>
  <c r="BK25" i="1" s="1"/>
  <c r="W33" i="1"/>
  <c r="W31" i="1"/>
  <c r="BK31" i="1" s="1"/>
  <c r="W29" i="1"/>
  <c r="W27" i="1"/>
  <c r="W26" i="1"/>
  <c r="BK26" i="1" s="1"/>
  <c r="W22" i="1"/>
  <c r="BK22" i="1" s="1"/>
  <c r="W14" i="1"/>
  <c r="BK14" i="1" s="1"/>
  <c r="W13" i="1"/>
  <c r="AQ13" i="1" s="1"/>
  <c r="W24" i="1"/>
  <c r="BK24" i="1" s="1"/>
  <c r="W23" i="1"/>
  <c r="BK23" i="1" s="1"/>
  <c r="W21" i="1"/>
  <c r="BK21" i="1" s="1"/>
  <c r="W20" i="1"/>
  <c r="W19" i="1"/>
  <c r="BK19" i="1" s="1"/>
  <c r="W18" i="1"/>
  <c r="W17" i="1"/>
  <c r="BK17" i="1" s="1"/>
  <c r="W16" i="1"/>
  <c r="W15" i="1"/>
  <c r="W10" i="1"/>
  <c r="W8" i="1"/>
  <c r="BK8" i="1" s="1"/>
  <c r="W7" i="1"/>
  <c r="W12" i="1"/>
  <c r="W11" i="1"/>
  <c r="BK11" i="1" s="1"/>
  <c r="W9" i="1"/>
  <c r="BK9" i="1" s="1"/>
  <c r="W6" i="1"/>
  <c r="BK6" i="1" s="1"/>
  <c r="W5" i="1"/>
  <c r="BK5" i="1" s="1"/>
  <c r="X43" i="1"/>
  <c r="X42" i="1"/>
  <c r="X44" i="1"/>
  <c r="X40" i="1"/>
  <c r="X41" i="1"/>
  <c r="X39" i="1"/>
  <c r="X38" i="1"/>
  <c r="X37" i="1"/>
  <c r="X35" i="1"/>
  <c r="X36" i="1"/>
  <c r="X34" i="1"/>
  <c r="X33" i="1"/>
  <c r="X31" i="1"/>
  <c r="X29" i="1"/>
  <c r="X27" i="1"/>
  <c r="AQ27" i="1" s="1"/>
  <c r="X26" i="1"/>
  <c r="X32" i="1"/>
  <c r="X30" i="1"/>
  <c r="X28" i="1"/>
  <c r="X25" i="1"/>
  <c r="X24" i="1"/>
  <c r="AQ24" i="1" s="1"/>
  <c r="X23" i="1"/>
  <c r="X21" i="1"/>
  <c r="X20" i="1"/>
  <c r="X19" i="1"/>
  <c r="X18" i="1"/>
  <c r="X17" i="1"/>
  <c r="X16" i="1"/>
  <c r="X15" i="1"/>
  <c r="AQ15" i="1" s="1"/>
  <c r="X22" i="1"/>
  <c r="X14" i="1"/>
  <c r="X13" i="1"/>
  <c r="AL13" i="1" s="1"/>
  <c r="X12" i="1"/>
  <c r="X11" i="1"/>
  <c r="X9" i="1"/>
  <c r="X10" i="1"/>
  <c r="BA10" i="1" s="1"/>
  <c r="X8" i="1"/>
  <c r="X7" i="1"/>
  <c r="AQ7" i="1" s="1"/>
  <c r="X6" i="1"/>
  <c r="X5" i="1"/>
  <c r="ED41" i="1"/>
  <c r="ED44" i="1"/>
  <c r="ED43" i="1"/>
  <c r="ED42" i="1"/>
  <c r="ED39" i="1"/>
  <c r="ED40" i="1"/>
  <c r="ED38" i="1"/>
  <c r="ED37" i="1"/>
  <c r="ED36" i="1"/>
  <c r="ED34" i="1"/>
  <c r="ED35" i="1"/>
  <c r="ED33" i="1"/>
  <c r="ED32" i="1"/>
  <c r="ED30" i="1"/>
  <c r="ED28" i="1"/>
  <c r="ED25" i="1"/>
  <c r="ED24" i="1"/>
  <c r="ED31" i="1"/>
  <c r="ED29" i="1"/>
  <c r="ED27" i="1"/>
  <c r="ED26" i="1"/>
  <c r="ED22" i="1"/>
  <c r="ED14" i="1"/>
  <c r="ED13" i="1"/>
  <c r="ED23" i="1"/>
  <c r="ED21" i="1"/>
  <c r="ED20" i="1"/>
  <c r="ED19" i="1"/>
  <c r="ED18" i="1"/>
  <c r="ED17" i="1"/>
  <c r="ED16" i="1"/>
  <c r="ED15" i="1"/>
  <c r="ED12" i="1"/>
  <c r="ED10" i="1"/>
  <c r="ED8" i="1"/>
  <c r="ED7" i="1"/>
  <c r="ED6" i="1"/>
  <c r="ED11" i="1"/>
  <c r="ED9" i="1"/>
  <c r="EC5" i="1"/>
  <c r="ED5" i="1"/>
  <c r="EK42" i="1"/>
  <c r="EK44" i="1"/>
  <c r="EK43" i="1"/>
  <c r="EK41" i="1"/>
  <c r="EK39" i="1"/>
  <c r="EK40" i="1"/>
  <c r="EK38" i="1"/>
  <c r="EK36" i="1"/>
  <c r="EK34" i="1"/>
  <c r="EK37" i="1"/>
  <c r="EK35" i="1"/>
  <c r="EK33" i="1"/>
  <c r="EK32" i="1"/>
  <c r="EK30" i="1"/>
  <c r="EK28" i="1"/>
  <c r="EK25" i="1"/>
  <c r="EK24" i="1"/>
  <c r="EK31" i="1"/>
  <c r="EK29" i="1"/>
  <c r="EK27" i="1"/>
  <c r="EK26" i="1"/>
  <c r="EK22" i="1"/>
  <c r="EK14" i="1"/>
  <c r="EK13" i="1"/>
  <c r="EK23" i="1"/>
  <c r="EK21" i="1"/>
  <c r="EK20" i="1"/>
  <c r="EK19" i="1"/>
  <c r="EK18" i="1"/>
  <c r="EK17" i="1"/>
  <c r="EK16" i="1"/>
  <c r="EK15" i="1"/>
  <c r="EK10" i="1"/>
  <c r="EK8" i="1"/>
  <c r="EK7" i="1"/>
  <c r="EK6" i="1"/>
  <c r="EK12" i="1"/>
  <c r="EK11" i="1"/>
  <c r="EK9" i="1"/>
  <c r="EJ5" i="1"/>
  <c r="EK5" i="1"/>
  <c r="EJ6" i="1"/>
  <c r="EJ8" i="1"/>
  <c r="EJ10" i="1"/>
  <c r="EJ16" i="1"/>
  <c r="EJ18" i="1"/>
  <c r="EJ20" i="1"/>
  <c r="EJ14" i="1"/>
  <c r="EJ22" i="1"/>
  <c r="EJ26" i="1"/>
  <c r="EJ25" i="1"/>
  <c r="EJ33" i="1"/>
  <c r="EJ35" i="1"/>
  <c r="EJ37" i="1"/>
  <c r="EJ38" i="1"/>
  <c r="EJ40" i="1"/>
  <c r="EJ39" i="1"/>
  <c r="CF22" i="2" l="1"/>
  <c r="CM9" i="8"/>
  <c r="CU32" i="8"/>
  <c r="DG15" i="8"/>
  <c r="CZ32" i="8"/>
  <c r="CU12" i="8"/>
  <c r="CU27" i="8"/>
  <c r="CU11" i="8"/>
  <c r="CU40" i="8"/>
  <c r="CU20" i="8"/>
  <c r="CU5" i="8"/>
  <c r="CU18" i="8"/>
  <c r="CU38" i="8"/>
  <c r="CU28" i="8"/>
  <c r="CU42" i="8"/>
  <c r="CU44" i="8"/>
  <c r="DU42" i="8"/>
  <c r="DN23" i="8"/>
  <c r="DG22" i="8"/>
  <c r="DG43" i="8"/>
  <c r="DG27" i="8"/>
  <c r="DG7" i="8"/>
  <c r="CZ9" i="8"/>
  <c r="DN8" i="8"/>
  <c r="DG13" i="8"/>
  <c r="CF6" i="2"/>
  <c r="CF33" i="2"/>
  <c r="CF26" i="2"/>
  <c r="CM32" i="8"/>
  <c r="DG35" i="8"/>
  <c r="DG28" i="8"/>
  <c r="DG14" i="8"/>
  <c r="CU8" i="8"/>
  <c r="CU29" i="8"/>
  <c r="CU25" i="8"/>
  <c r="CU30" i="8"/>
  <c r="CU10" i="8"/>
  <c r="CU23" i="8"/>
  <c r="CU22" i="8"/>
  <c r="CU33" i="8"/>
  <c r="DN40" i="8"/>
  <c r="DG18" i="8"/>
  <c r="DN24" i="8"/>
  <c r="DG44" i="8"/>
  <c r="DN44" i="8" s="1"/>
  <c r="DG33" i="8"/>
  <c r="DG25" i="8"/>
  <c r="DG37" i="8"/>
  <c r="CM12" i="8"/>
  <c r="CM40" i="8"/>
  <c r="CM8" i="8"/>
  <c r="CM10" i="8"/>
  <c r="CM24" i="8"/>
  <c r="CM42" i="8"/>
  <c r="CM20" i="8"/>
  <c r="CM31" i="8"/>
  <c r="CM16" i="8"/>
  <c r="CM26" i="8"/>
  <c r="CM23" i="8"/>
  <c r="CM39" i="8"/>
  <c r="CM41" i="8"/>
  <c r="CM28" i="8"/>
  <c r="CM21" i="8"/>
  <c r="CM14" i="8"/>
  <c r="CM38" i="8"/>
  <c r="CM22" i="8"/>
  <c r="CM30" i="8"/>
  <c r="CM43" i="8"/>
  <c r="CM27" i="8"/>
  <c r="CM7" i="8"/>
  <c r="CM34" i="8"/>
  <c r="CM36" i="8"/>
  <c r="CM18" i="8"/>
  <c r="CM17" i="8"/>
  <c r="CM44" i="8"/>
  <c r="CM13" i="8"/>
  <c r="CM33" i="8"/>
  <c r="CM25" i="8"/>
  <c r="CM15" i="8"/>
  <c r="CM37" i="8"/>
  <c r="CM5" i="8"/>
  <c r="CM35" i="8"/>
  <c r="DU20" i="8"/>
  <c r="CU17" i="8"/>
  <c r="CU7" i="8"/>
  <c r="CU21" i="8"/>
  <c r="CU6" i="8"/>
  <c r="CU36" i="8"/>
  <c r="CU13" i="8"/>
  <c r="CU24" i="8"/>
  <c r="CU31" i="8"/>
  <c r="CU34" i="8"/>
  <c r="CU35" i="8"/>
  <c r="DG38" i="8"/>
  <c r="DU16" i="8"/>
  <c r="CZ11" i="8"/>
  <c r="DB39" i="8" s="1"/>
  <c r="DG30" i="8"/>
  <c r="DN31" i="8"/>
  <c r="CZ6" i="8"/>
  <c r="DG34" i="8"/>
  <c r="CZ29" i="8"/>
  <c r="DB15" i="8" s="1"/>
  <c r="DU26" i="8"/>
  <c r="CZ19" i="8"/>
  <c r="CF13" i="2"/>
  <c r="CF10" i="2"/>
  <c r="CF30" i="2"/>
  <c r="DN41" i="8"/>
  <c r="DG21" i="8"/>
  <c r="DN10" i="8"/>
  <c r="DB37" i="8"/>
  <c r="DB34" i="8"/>
  <c r="DB19" i="8"/>
  <c r="DB23" i="8"/>
  <c r="DB12" i="8"/>
  <c r="DG5" i="8"/>
  <c r="CU19" i="8"/>
  <c r="CU15" i="8"/>
  <c r="CU43" i="8"/>
  <c r="CU16" i="8"/>
  <c r="CU39" i="8"/>
  <c r="CU14" i="8"/>
  <c r="CU26" i="8"/>
  <c r="CU9" i="8"/>
  <c r="CU41" i="8"/>
  <c r="CU37" i="8"/>
  <c r="DN12" i="8"/>
  <c r="CM11" i="8"/>
  <c r="CM6" i="8"/>
  <c r="CM29" i="8"/>
  <c r="DG36" i="8"/>
  <c r="DG17" i="8"/>
  <c r="DN39" i="8"/>
  <c r="CM19" i="8"/>
  <c r="CF41" i="2"/>
  <c r="CF27" i="2"/>
  <c r="CF8" i="2"/>
  <c r="CF34" i="2"/>
  <c r="CF25" i="2"/>
  <c r="CF16" i="2"/>
  <c r="CF7" i="2"/>
  <c r="CF21" i="2"/>
  <c r="CF5" i="2"/>
  <c r="CF35" i="2"/>
  <c r="CF14" i="2"/>
  <c r="CF32" i="2"/>
  <c r="CF12" i="2"/>
  <c r="CF40" i="2"/>
  <c r="CF44" i="2"/>
  <c r="CF17" i="2"/>
  <c r="CF15" i="2"/>
  <c r="CF31" i="2"/>
  <c r="CF38" i="2"/>
  <c r="CF11" i="2"/>
  <c r="CF20" i="2"/>
  <c r="CF36" i="2"/>
  <c r="CF43" i="2"/>
  <c r="CF37" i="2"/>
  <c r="CF29" i="2"/>
  <c r="CF39" i="2"/>
  <c r="CF9" i="2"/>
  <c r="CF19" i="2"/>
  <c r="CN39" i="4"/>
  <c r="CN28" i="4"/>
  <c r="CN15" i="4"/>
  <c r="CF31" i="4"/>
  <c r="CF34" i="4"/>
  <c r="CN8" i="3"/>
  <c r="CF28" i="4"/>
  <c r="CF19" i="4"/>
  <c r="CN32" i="3"/>
  <c r="CN41" i="4"/>
  <c r="CN13" i="4"/>
  <c r="CN19" i="4"/>
  <c r="CF37" i="4"/>
  <c r="CN36" i="4"/>
  <c r="CN11" i="4"/>
  <c r="CN40" i="4"/>
  <c r="CN6" i="4"/>
  <c r="CN9" i="3"/>
  <c r="CN27" i="4"/>
  <c r="CN33" i="4"/>
  <c r="CF25" i="4"/>
  <c r="CN9" i="4"/>
  <c r="CN25" i="4"/>
  <c r="CF18" i="4"/>
  <c r="CN33" i="3"/>
  <c r="CN21" i="4"/>
  <c r="CN24" i="4"/>
  <c r="CF26" i="4"/>
  <c r="CN16" i="4"/>
  <c r="CN7" i="4"/>
  <c r="CF33" i="4"/>
  <c r="CN32" i="4"/>
  <c r="CN22" i="4"/>
  <c r="CN10" i="4"/>
  <c r="CN43" i="4"/>
  <c r="CN20" i="4"/>
  <c r="CN8" i="4"/>
  <c r="CF10" i="4"/>
  <c r="CF16" i="4"/>
  <c r="CF38" i="4"/>
  <c r="CN44" i="4"/>
  <c r="CN29" i="4"/>
  <c r="CN5" i="4"/>
  <c r="CN26" i="4"/>
  <c r="CN14" i="4"/>
  <c r="CF18" i="3"/>
  <c r="CN35" i="4"/>
  <c r="CN12" i="4"/>
  <c r="CS22" i="4"/>
  <c r="CU31" i="4" s="1"/>
  <c r="CN23" i="4"/>
  <c r="CN31" i="4"/>
  <c r="CN17" i="4"/>
  <c r="CF24" i="4"/>
  <c r="CN34" i="4"/>
  <c r="CN30" i="4"/>
  <c r="CN42" i="4"/>
  <c r="CN18" i="4"/>
  <c r="CF22" i="4"/>
  <c r="CF32" i="4"/>
  <c r="CF42" i="4"/>
  <c r="CF20" i="4"/>
  <c r="CF7" i="4"/>
  <c r="CF5" i="4"/>
  <c r="CF14" i="4"/>
  <c r="CF9" i="4"/>
  <c r="CF29" i="4"/>
  <c r="CF43" i="4"/>
  <c r="CF41" i="4"/>
  <c r="CF39" i="4"/>
  <c r="CF17" i="4"/>
  <c r="CF40" i="4"/>
  <c r="CF11" i="4"/>
  <c r="CF30" i="4"/>
  <c r="CF21" i="4"/>
  <c r="CF6" i="4"/>
  <c r="CF13" i="4"/>
  <c r="CF8" i="4"/>
  <c r="CF36" i="4"/>
  <c r="CF23" i="4"/>
  <c r="CF12" i="4"/>
  <c r="CF44" i="4"/>
  <c r="CF15" i="4"/>
  <c r="CF35" i="4"/>
  <c r="CU39" i="4"/>
  <c r="DG28" i="4"/>
  <c r="DN23" i="4"/>
  <c r="DU38" i="4"/>
  <c r="CZ19" i="4"/>
  <c r="DU35" i="4"/>
  <c r="DN12" i="4"/>
  <c r="CF9" i="3"/>
  <c r="CF17" i="3"/>
  <c r="CF14" i="3"/>
  <c r="CZ21" i="4"/>
  <c r="DU41" i="4"/>
  <c r="CU12" i="4"/>
  <c r="DN17" i="4"/>
  <c r="DU13" i="4"/>
  <c r="DU7" i="4"/>
  <c r="DN43" i="4"/>
  <c r="DN40" i="4"/>
  <c r="CZ9" i="4"/>
  <c r="DU10" i="4"/>
  <c r="DN16" i="4"/>
  <c r="DG33" i="4"/>
  <c r="DN42" i="4"/>
  <c r="DN15" i="4"/>
  <c r="DG18" i="4"/>
  <c r="CM22" i="4"/>
  <c r="CZ6" i="4"/>
  <c r="CZ32" i="4"/>
  <c r="DU44" i="4"/>
  <c r="DG25" i="4"/>
  <c r="DN24" i="4"/>
  <c r="DG37" i="4"/>
  <c r="CZ31" i="4"/>
  <c r="CF25" i="3"/>
  <c r="DG30" i="4"/>
  <c r="CF37" i="3"/>
  <c r="DU36" i="4"/>
  <c r="DG11" i="4"/>
  <c r="DG5" i="4"/>
  <c r="DN29" i="4"/>
  <c r="DN14" i="4"/>
  <c r="DN20" i="4"/>
  <c r="DN8" i="4"/>
  <c r="DN26" i="4"/>
  <c r="DU39" i="4"/>
  <c r="DG34" i="4"/>
  <c r="CZ27" i="4"/>
  <c r="CS5" i="3"/>
  <c r="CU44" i="3" s="1"/>
  <c r="CN16" i="3"/>
  <c r="CN27" i="3"/>
  <c r="CN41" i="3"/>
  <c r="CF27" i="3"/>
  <c r="CN12" i="3"/>
  <c r="CN15" i="3"/>
  <c r="CN21" i="3"/>
  <c r="CN30" i="3"/>
  <c r="CN40" i="3"/>
  <c r="CF16" i="3"/>
  <c r="CF8" i="3"/>
  <c r="CF5" i="3"/>
  <c r="CF42" i="3"/>
  <c r="CN11" i="3"/>
  <c r="CN35" i="3"/>
  <c r="CN14" i="3"/>
  <c r="CN10" i="3"/>
  <c r="CN19" i="3"/>
  <c r="CN28" i="3"/>
  <c r="CN44" i="3"/>
  <c r="CF40" i="3"/>
  <c r="CF22" i="3"/>
  <c r="CF31" i="3"/>
  <c r="CF41" i="3"/>
  <c r="CN18" i="3"/>
  <c r="CN29" i="3"/>
  <c r="CF29" i="3"/>
  <c r="CF30" i="3"/>
  <c r="CF28" i="3"/>
  <c r="CF12" i="3"/>
  <c r="CF34" i="3"/>
  <c r="CF23" i="3"/>
  <c r="CF44" i="3"/>
  <c r="CF38" i="3"/>
  <c r="CF10" i="3"/>
  <c r="CF6" i="3"/>
  <c r="CF21" i="3"/>
  <c r="CF32" i="3"/>
  <c r="CF33" i="3"/>
  <c r="CF11" i="3"/>
  <c r="CF36" i="3"/>
  <c r="CF43" i="3"/>
  <c r="CF20" i="3"/>
  <c r="CN5" i="3"/>
  <c r="CN22" i="3"/>
  <c r="CN24" i="3"/>
  <c r="CN17" i="3"/>
  <c r="CN26" i="3"/>
  <c r="CN34" i="3"/>
  <c r="CN37" i="3"/>
  <c r="CN43" i="3"/>
  <c r="CN13" i="3"/>
  <c r="CN20" i="3"/>
  <c r="CN7" i="3"/>
  <c r="CN6" i="3"/>
  <c r="CN23" i="3"/>
  <c r="CN25" i="3"/>
  <c r="CN31" i="3"/>
  <c r="CN36" i="3"/>
  <c r="CN38" i="3"/>
  <c r="CF26" i="3"/>
  <c r="CF13" i="3"/>
  <c r="CF39" i="3"/>
  <c r="CF35" i="3"/>
  <c r="CF15" i="3"/>
  <c r="CF24" i="3"/>
  <c r="CF7" i="3"/>
  <c r="CF19" i="3"/>
  <c r="DN14" i="3"/>
  <c r="DN36" i="3"/>
  <c r="DU41" i="3"/>
  <c r="DN42" i="3"/>
  <c r="DN20" i="3"/>
  <c r="CZ26" i="3"/>
  <c r="DN15" i="3"/>
  <c r="CZ29" i="3"/>
  <c r="CZ30" i="3"/>
  <c r="DN23" i="3"/>
  <c r="CZ33" i="3"/>
  <c r="CZ11" i="3"/>
  <c r="DU38" i="3"/>
  <c r="AV19" i="1"/>
  <c r="DN40" i="3"/>
  <c r="DU17" i="3"/>
  <c r="CZ21" i="3"/>
  <c r="CZ19" i="3"/>
  <c r="DN39" i="3"/>
  <c r="DN13" i="3"/>
  <c r="DG31" i="3"/>
  <c r="DU16" i="3"/>
  <c r="CZ25" i="3"/>
  <c r="CZ6" i="3"/>
  <c r="DN35" i="3"/>
  <c r="DU28" i="3"/>
  <c r="CZ27" i="3"/>
  <c r="DU44" i="3"/>
  <c r="DN37" i="3"/>
  <c r="DG22" i="3"/>
  <c r="DN24" i="3"/>
  <c r="DU12" i="3"/>
  <c r="DN18" i="3"/>
  <c r="CZ32" i="3"/>
  <c r="DG34" i="3"/>
  <c r="DG9" i="3"/>
  <c r="DU8" i="3"/>
  <c r="DN7" i="3"/>
  <c r="DN43" i="3"/>
  <c r="DU10" i="3"/>
  <c r="CM18" i="2"/>
  <c r="CM31" i="2"/>
  <c r="CM19" i="2"/>
  <c r="CU44" i="2"/>
  <c r="AQ25" i="1"/>
  <c r="BF25" i="1"/>
  <c r="BA25" i="1"/>
  <c r="BF33" i="1"/>
  <c r="AV33" i="1"/>
  <c r="AL33" i="1"/>
  <c r="AB33" i="1"/>
  <c r="AG33" i="1"/>
  <c r="BA33" i="1"/>
  <c r="AV5" i="1"/>
  <c r="AQ8" i="1"/>
  <c r="BF8" i="1"/>
  <c r="BA8" i="1"/>
  <c r="BA12" i="1"/>
  <c r="BF12" i="1"/>
  <c r="AQ19" i="1"/>
  <c r="BF19" i="1"/>
  <c r="BA19" i="1"/>
  <c r="BA32" i="1"/>
  <c r="AG32" i="1"/>
  <c r="BF32" i="1"/>
  <c r="AV32" i="1"/>
  <c r="AL32" i="1"/>
  <c r="AB32" i="1"/>
  <c r="AB31" i="1"/>
  <c r="BF31" i="1"/>
  <c r="AV31" i="1"/>
  <c r="BA31" i="1"/>
  <c r="BK10" i="1"/>
  <c r="AQ10" i="1"/>
  <c r="BK18" i="1"/>
  <c r="AQ18" i="1"/>
  <c r="BK30" i="1"/>
  <c r="AQ30" i="1"/>
  <c r="BK34" i="1"/>
  <c r="AQ34" i="1"/>
  <c r="AV25" i="1"/>
  <c r="DG21" i="2"/>
  <c r="DN13" i="2"/>
  <c r="DG36" i="2"/>
  <c r="CM9" i="2"/>
  <c r="CM30" i="2"/>
  <c r="CZ31" i="2"/>
  <c r="DG8" i="2"/>
  <c r="DN35" i="2"/>
  <c r="CZ19" i="2"/>
  <c r="DN39" i="2"/>
  <c r="EP42" i="2"/>
  <c r="CZ18" i="2"/>
  <c r="CU18" i="2"/>
  <c r="CU11" i="2"/>
  <c r="CU15" i="2"/>
  <c r="CU7" i="2"/>
  <c r="CU16" i="2"/>
  <c r="CU24" i="2"/>
  <c r="CU29" i="2"/>
  <c r="CU28" i="2"/>
  <c r="CU37" i="2"/>
  <c r="CU39" i="2"/>
  <c r="AQ26" i="1"/>
  <c r="BA26" i="1"/>
  <c r="BF26" i="1"/>
  <c r="BK32" i="1"/>
  <c r="AQ32" i="1"/>
  <c r="CU10" i="2"/>
  <c r="CU25" i="2"/>
  <c r="CU30" i="2"/>
  <c r="CU34" i="2"/>
  <c r="AQ9" i="1"/>
  <c r="AB9" i="1"/>
  <c r="BA9" i="1"/>
  <c r="AG9" i="1"/>
  <c r="BF9" i="1"/>
  <c r="DG37" i="2"/>
  <c r="DG26" i="2"/>
  <c r="DN41" i="2"/>
  <c r="DU24" i="2"/>
  <c r="CM34" i="2"/>
  <c r="CM39" i="2"/>
  <c r="CM17" i="2"/>
  <c r="CM15" i="2"/>
  <c r="CM42" i="2"/>
  <c r="CM7" i="2"/>
  <c r="CM43" i="2"/>
  <c r="CM10" i="2"/>
  <c r="CM14" i="2"/>
  <c r="CM23" i="2"/>
  <c r="CM20" i="2"/>
  <c r="CM40" i="2"/>
  <c r="CM16" i="2"/>
  <c r="CM35" i="2"/>
  <c r="CM41" i="2"/>
  <c r="CM12" i="2"/>
  <c r="CM13" i="2"/>
  <c r="CM24" i="2"/>
  <c r="CM28" i="2"/>
  <c r="CM38" i="2"/>
  <c r="CM29" i="2"/>
  <c r="CM25" i="2"/>
  <c r="CM5" i="2"/>
  <c r="CM11" i="2"/>
  <c r="CM32" i="2"/>
  <c r="CM27" i="2"/>
  <c r="CM8" i="2"/>
  <c r="CM44" i="2"/>
  <c r="CM33" i="2"/>
  <c r="CM37" i="2"/>
  <c r="CM21" i="2"/>
  <c r="CM26" i="2"/>
  <c r="CM36" i="2"/>
  <c r="DU38" i="2"/>
  <c r="DN17" i="2"/>
  <c r="DG44" i="2"/>
  <c r="DN44" i="2" s="1"/>
  <c r="CM6" i="2"/>
  <c r="EP43" i="2"/>
  <c r="DG25" i="2"/>
  <c r="DN16" i="2"/>
  <c r="CM22" i="2"/>
  <c r="DN7" i="2"/>
  <c r="DN15" i="2"/>
  <c r="DN23" i="2"/>
  <c r="DG5" i="2"/>
  <c r="CU6" i="2"/>
  <c r="CU8" i="2"/>
  <c r="CU21" i="2"/>
  <c r="CU12" i="2"/>
  <c r="CU23" i="2"/>
  <c r="CU27" i="2"/>
  <c r="CU43" i="2"/>
  <c r="CU33" i="2"/>
  <c r="CU38" i="2"/>
  <c r="AQ5" i="1"/>
  <c r="BA5" i="1"/>
  <c r="AL5" i="1"/>
  <c r="BF5" i="1"/>
  <c r="AQ12" i="1"/>
  <c r="BK12" i="1"/>
  <c r="BK33" i="1"/>
  <c r="AQ33" i="1"/>
  <c r="AV10" i="1"/>
  <c r="AV26" i="1"/>
  <c r="DN28" i="2"/>
  <c r="DU20" i="2"/>
  <c r="CZ34" i="2"/>
  <c r="CZ6" i="2"/>
  <c r="DU14" i="2"/>
  <c r="CZ22" i="2"/>
  <c r="DG11" i="2"/>
  <c r="DG32" i="2"/>
  <c r="CU20" i="2"/>
  <c r="CU17" i="2"/>
  <c r="CU19" i="2"/>
  <c r="CU32" i="2"/>
  <c r="CU41" i="2"/>
  <c r="AQ6" i="1"/>
  <c r="AB6" i="1"/>
  <c r="BF6" i="1"/>
  <c r="BA6" i="1"/>
  <c r="AL6" i="1"/>
  <c r="AQ14" i="1"/>
  <c r="BF14" i="1"/>
  <c r="BA14" i="1"/>
  <c r="AV14" i="1"/>
  <c r="AQ17" i="1"/>
  <c r="BA17" i="1"/>
  <c r="BF17" i="1"/>
  <c r="AQ21" i="1"/>
  <c r="BA21" i="1"/>
  <c r="BF21" i="1"/>
  <c r="AB21" i="1"/>
  <c r="AQ28" i="1"/>
  <c r="BA28" i="1"/>
  <c r="BF28" i="1"/>
  <c r="AB34" i="1"/>
  <c r="BA34" i="1"/>
  <c r="BF34" i="1"/>
  <c r="AV34" i="1"/>
  <c r="AG34" i="1"/>
  <c r="AQ11" i="1"/>
  <c r="BF11" i="1"/>
  <c r="BA11" i="1"/>
  <c r="AV11" i="1"/>
  <c r="AQ22" i="1"/>
  <c r="BF22" i="1"/>
  <c r="BA22" i="1"/>
  <c r="BF18" i="1"/>
  <c r="AV18" i="1"/>
  <c r="BA18" i="1"/>
  <c r="AQ23" i="1"/>
  <c r="BF23" i="1"/>
  <c r="AG30" i="1"/>
  <c r="BF30" i="1"/>
  <c r="AV30" i="1"/>
  <c r="BA30" i="1"/>
  <c r="AL30" i="1"/>
  <c r="AB30" i="1"/>
  <c r="BF29" i="1"/>
  <c r="AV29" i="1"/>
  <c r="AL29" i="1"/>
  <c r="BA29" i="1"/>
  <c r="AG29" i="1"/>
  <c r="BK29" i="1"/>
  <c r="AQ29" i="1"/>
  <c r="AV22" i="1"/>
  <c r="AV17" i="1"/>
  <c r="AV21" i="1"/>
  <c r="CZ9" i="2"/>
  <c r="CZ30" i="2"/>
  <c r="DN40" i="2"/>
  <c r="DG29" i="2"/>
  <c r="DU12" i="2"/>
  <c r="DG27" i="2"/>
  <c r="DN10" i="2"/>
  <c r="DG33" i="2"/>
  <c r="CU5" i="2"/>
  <c r="CU9" i="2"/>
  <c r="CU13" i="2"/>
  <c r="CU31" i="2"/>
  <c r="CU14" i="2"/>
  <c r="CU22" i="2"/>
  <c r="CU35" i="2"/>
  <c r="CU26" i="2"/>
  <c r="CU36" i="2"/>
  <c r="CU40" i="2"/>
  <c r="CU42" i="2"/>
  <c r="AR15" i="1"/>
  <c r="CQ15" i="1" s="1"/>
  <c r="AR24" i="1"/>
  <c r="CQ24" i="1" s="1"/>
  <c r="AR27" i="1"/>
  <c r="CQ27" i="1" s="1"/>
  <c r="AL15" i="1"/>
  <c r="AV15" i="1"/>
  <c r="AR7" i="1"/>
  <c r="CQ7" i="1" s="1"/>
  <c r="AR23" i="1"/>
  <c r="CQ23" i="1" s="1"/>
  <c r="AG6" i="1"/>
  <c r="AV6" i="1"/>
  <c r="AL8" i="1"/>
  <c r="AV8" i="1"/>
  <c r="AL9" i="1"/>
  <c r="AV9" i="1"/>
  <c r="AL12" i="1"/>
  <c r="AV12" i="1"/>
  <c r="AL25" i="1"/>
  <c r="AG25" i="1"/>
  <c r="AB25" i="1"/>
  <c r="AL16" i="1"/>
  <c r="AG16" i="1"/>
  <c r="AB16" i="1"/>
  <c r="AL18" i="1"/>
  <c r="AG18" i="1"/>
  <c r="AL23" i="1"/>
  <c r="AG23" i="1"/>
  <c r="AL28" i="1"/>
  <c r="AG28" i="1"/>
  <c r="AL27" i="1"/>
  <c r="AG27" i="1"/>
  <c r="AB27" i="1"/>
  <c r="AG5" i="1"/>
  <c r="AB5" i="1"/>
  <c r="AL7" i="1"/>
  <c r="AG7" i="1"/>
  <c r="AL10" i="1"/>
  <c r="AG10" i="1"/>
  <c r="AL11" i="1"/>
  <c r="AG11" i="1"/>
  <c r="AB11" i="1"/>
  <c r="AL22" i="1"/>
  <c r="AG22" i="1"/>
  <c r="AB22" i="1"/>
  <c r="AL17" i="1"/>
  <c r="AG17" i="1"/>
  <c r="AL19" i="1"/>
  <c r="AG19" i="1"/>
  <c r="AL21" i="1"/>
  <c r="AG21" i="1"/>
  <c r="AL24" i="1"/>
  <c r="AG24" i="1"/>
  <c r="AL26" i="1"/>
  <c r="AG26" i="1"/>
  <c r="AB26" i="1"/>
  <c r="CU40" i="4" l="1"/>
  <c r="CU28" i="4"/>
  <c r="CU22" i="4"/>
  <c r="DB5" i="8"/>
  <c r="DB30" i="8"/>
  <c r="DB26" i="8"/>
  <c r="DB8" i="8"/>
  <c r="DB33" i="8"/>
  <c r="CT32" i="8"/>
  <c r="CU6" i="4"/>
  <c r="CU7" i="4"/>
  <c r="DB17" i="8"/>
  <c r="DB9" i="8"/>
  <c r="DB10" i="8"/>
  <c r="DB27" i="8"/>
  <c r="DB40" i="8"/>
  <c r="CU32" i="4"/>
  <c r="CT6" i="8"/>
  <c r="DB7" i="8"/>
  <c r="DB18" i="8"/>
  <c r="DB32" i="8"/>
  <c r="DU10" i="8"/>
  <c r="DU41" i="8"/>
  <c r="CT11" i="8"/>
  <c r="CT9" i="8"/>
  <c r="DG32" i="8"/>
  <c r="DU39" i="8"/>
  <c r="DN36" i="8"/>
  <c r="DB13" i="8"/>
  <c r="DB29" i="8"/>
  <c r="DB22" i="8"/>
  <c r="DB11" i="8"/>
  <c r="DB20" i="8"/>
  <c r="DB14" i="8"/>
  <c r="DB38" i="8"/>
  <c r="DB28" i="8"/>
  <c r="DB44" i="8"/>
  <c r="DB41" i="8"/>
  <c r="DG19" i="8"/>
  <c r="DG29" i="8"/>
  <c r="DG6" i="8"/>
  <c r="DN30" i="8"/>
  <c r="EP16" i="8"/>
  <c r="DN25" i="8"/>
  <c r="DU44" i="8"/>
  <c r="DN18" i="8"/>
  <c r="DN14" i="8"/>
  <c r="DN35" i="8"/>
  <c r="DU8" i="8"/>
  <c r="DN7" i="8"/>
  <c r="DN43" i="8"/>
  <c r="DU23" i="8"/>
  <c r="CM15" i="4"/>
  <c r="DU12" i="8"/>
  <c r="DN5" i="8"/>
  <c r="DN21" i="8"/>
  <c r="CT19" i="8"/>
  <c r="CT29" i="8"/>
  <c r="DA25" i="8"/>
  <c r="CT26" i="8"/>
  <c r="CT16" i="8"/>
  <c r="CT42" i="8"/>
  <c r="CT20" i="8"/>
  <c r="CT10" i="8"/>
  <c r="CT40" i="8"/>
  <c r="CT12" i="8"/>
  <c r="CT23" i="8"/>
  <c r="CT31" i="8"/>
  <c r="CT24" i="8"/>
  <c r="CT39" i="8"/>
  <c r="CT8" i="8"/>
  <c r="CT41" i="8"/>
  <c r="CT34" i="8"/>
  <c r="CT30" i="8"/>
  <c r="CT38" i="8"/>
  <c r="CT37" i="8"/>
  <c r="CT25" i="8"/>
  <c r="CT33" i="8"/>
  <c r="CT44" i="8"/>
  <c r="CT18" i="8"/>
  <c r="CT14" i="8"/>
  <c r="CT28" i="8"/>
  <c r="CT35" i="8"/>
  <c r="CT13" i="8"/>
  <c r="CT7" i="8"/>
  <c r="CT27" i="8"/>
  <c r="CT43" i="8"/>
  <c r="CT22" i="8"/>
  <c r="CT5" i="8"/>
  <c r="CT15" i="8"/>
  <c r="CT17" i="8"/>
  <c r="CT36" i="8"/>
  <c r="CT21" i="8"/>
  <c r="DN15" i="8"/>
  <c r="CM12" i="3"/>
  <c r="DN17" i="8"/>
  <c r="DB6" i="8"/>
  <c r="DB21" i="8"/>
  <c r="DB31" i="8"/>
  <c r="DB16" i="8"/>
  <c r="DB43" i="8"/>
  <c r="DB24" i="8"/>
  <c r="DB25" i="8"/>
  <c r="DB35" i="8"/>
  <c r="DB36" i="8"/>
  <c r="DB42" i="8"/>
  <c r="EP26" i="8"/>
  <c r="DN34" i="8"/>
  <c r="DU31" i="8"/>
  <c r="DG11" i="8"/>
  <c r="DN38" i="8"/>
  <c r="EP20" i="8"/>
  <c r="DN37" i="8"/>
  <c r="DN33" i="8"/>
  <c r="DU24" i="8"/>
  <c r="DU40" i="8"/>
  <c r="DN28" i="8"/>
  <c r="DN13" i="8"/>
  <c r="DG9" i="8"/>
  <c r="DN27" i="8"/>
  <c r="DN22" i="8"/>
  <c r="EP42" i="8"/>
  <c r="CM23" i="4"/>
  <c r="CU23" i="3"/>
  <c r="CU17" i="3"/>
  <c r="CU42" i="3"/>
  <c r="CU33" i="4"/>
  <c r="CU21" i="4"/>
  <c r="CU10" i="4"/>
  <c r="CU43" i="4"/>
  <c r="CU19" i="4"/>
  <c r="CU35" i="4"/>
  <c r="CU8" i="4"/>
  <c r="CU14" i="4"/>
  <c r="CU15" i="4"/>
  <c r="CU42" i="4"/>
  <c r="CU24" i="4"/>
  <c r="CU34" i="4"/>
  <c r="CM19" i="4"/>
  <c r="CU36" i="3"/>
  <c r="CU33" i="3"/>
  <c r="CM30" i="4"/>
  <c r="CU38" i="4"/>
  <c r="CU27" i="4"/>
  <c r="CU36" i="4"/>
  <c r="CU17" i="4"/>
  <c r="CU29" i="4"/>
  <c r="CU20" i="4"/>
  <c r="CU9" i="4"/>
  <c r="CZ22" i="4"/>
  <c r="DB18" i="4" s="1"/>
  <c r="CU37" i="4"/>
  <c r="CU16" i="4"/>
  <c r="CT38" i="4" s="1"/>
  <c r="AR18" i="1"/>
  <c r="CQ18" i="1" s="1"/>
  <c r="CU12" i="3"/>
  <c r="CU26" i="3"/>
  <c r="CM40" i="4"/>
  <c r="CU44" i="4"/>
  <c r="CU30" i="4"/>
  <c r="CU13" i="4"/>
  <c r="CU41" i="4"/>
  <c r="CU25" i="4"/>
  <c r="CU5" i="4"/>
  <c r="CT27" i="4" s="1"/>
  <c r="CU26" i="4"/>
  <c r="CU18" i="4"/>
  <c r="CU23" i="4"/>
  <c r="CU11" i="4"/>
  <c r="CM5" i="4"/>
  <c r="CM39" i="4"/>
  <c r="CM26" i="4"/>
  <c r="CM20" i="4"/>
  <c r="CM27" i="4"/>
  <c r="CM9" i="4"/>
  <c r="CM33" i="4"/>
  <c r="CM13" i="4"/>
  <c r="CM36" i="4"/>
  <c r="CM42" i="4"/>
  <c r="BL29" i="1"/>
  <c r="DS29" i="1" s="1"/>
  <c r="CU19" i="3"/>
  <c r="CU22" i="3"/>
  <c r="CU41" i="3"/>
  <c r="CM31" i="4"/>
  <c r="CM37" i="4"/>
  <c r="CM24" i="4"/>
  <c r="CM8" i="4"/>
  <c r="CM44" i="4"/>
  <c r="AR33" i="1"/>
  <c r="CQ33" i="1" s="1"/>
  <c r="CM11" i="4"/>
  <c r="CM34" i="4"/>
  <c r="CM35" i="4"/>
  <c r="CM41" i="4"/>
  <c r="CM7" i="4"/>
  <c r="CM16" i="4"/>
  <c r="CM43" i="4"/>
  <c r="CM14" i="4"/>
  <c r="CM32" i="4"/>
  <c r="CM21" i="4"/>
  <c r="AR6" i="1"/>
  <c r="CQ6" i="1" s="1"/>
  <c r="AR13" i="1"/>
  <c r="CQ13" i="1" s="1"/>
  <c r="CM28" i="4"/>
  <c r="CM18" i="4"/>
  <c r="CM25" i="4"/>
  <c r="CM29" i="4"/>
  <c r="CM12" i="4"/>
  <c r="CM17" i="4"/>
  <c r="CM38" i="4"/>
  <c r="CM10" i="4"/>
  <c r="CM6" i="4"/>
  <c r="DB39" i="4"/>
  <c r="CM14" i="3"/>
  <c r="DU26" i="4"/>
  <c r="DU20" i="4"/>
  <c r="DN30" i="4"/>
  <c r="DN18" i="4"/>
  <c r="DU42" i="4"/>
  <c r="DG9" i="4"/>
  <c r="EP13" i="4"/>
  <c r="CU6" i="3"/>
  <c r="CU5" i="3"/>
  <c r="CT11" i="3" s="1"/>
  <c r="CU8" i="3"/>
  <c r="CU24" i="3"/>
  <c r="CU25" i="3"/>
  <c r="CU29" i="3"/>
  <c r="CU37" i="3"/>
  <c r="CU38" i="3"/>
  <c r="AR22" i="1"/>
  <c r="CQ22" i="1" s="1"/>
  <c r="CT22" i="2"/>
  <c r="CM31" i="3"/>
  <c r="CZ5" i="3"/>
  <c r="DB41" i="3" s="1"/>
  <c r="CU15" i="3"/>
  <c r="CU16" i="3"/>
  <c r="CU10" i="3"/>
  <c r="CU14" i="3"/>
  <c r="CU20" i="3"/>
  <c r="CU34" i="3"/>
  <c r="CU40" i="3"/>
  <c r="CU32" i="3"/>
  <c r="CU35" i="3"/>
  <c r="CU43" i="3"/>
  <c r="DN34" i="4"/>
  <c r="DU14" i="4"/>
  <c r="DB9" i="4"/>
  <c r="DN11" i="4"/>
  <c r="DG31" i="4"/>
  <c r="CT29" i="4"/>
  <c r="EP35" i="4"/>
  <c r="EP38" i="4"/>
  <c r="DN28" i="4"/>
  <c r="DU16" i="4"/>
  <c r="DU43" i="4"/>
  <c r="DG21" i="4"/>
  <c r="CM19" i="3"/>
  <c r="CU21" i="3"/>
  <c r="CU28" i="3"/>
  <c r="DN5" i="4"/>
  <c r="EP36" i="4"/>
  <c r="DU12" i="4"/>
  <c r="DG19" i="4"/>
  <c r="DU23" i="4"/>
  <c r="DU24" i="4"/>
  <c r="EP44" i="4"/>
  <c r="DG6" i="4"/>
  <c r="CM5" i="3"/>
  <c r="DG27" i="4"/>
  <c r="DU29" i="4"/>
  <c r="DB20" i="4"/>
  <c r="CM11" i="3"/>
  <c r="CU9" i="3"/>
  <c r="CU11" i="3"/>
  <c r="CU7" i="3"/>
  <c r="CU13" i="3"/>
  <c r="CU18" i="3"/>
  <c r="CU27" i="3"/>
  <c r="CU30" i="3"/>
  <c r="CU31" i="3"/>
  <c r="CU39" i="3"/>
  <c r="CM17" i="3"/>
  <c r="EP39" i="4"/>
  <c r="DU8" i="4"/>
  <c r="DB22" i="4"/>
  <c r="DN37" i="4"/>
  <c r="DN25" i="4"/>
  <c r="DG32" i="4"/>
  <c r="DU15" i="4"/>
  <c r="DN33" i="4"/>
  <c r="EP10" i="4"/>
  <c r="DU40" i="4"/>
  <c r="EP7" i="4"/>
  <c r="DU17" i="4"/>
  <c r="EP41" i="4"/>
  <c r="CM25" i="3"/>
  <c r="CM26" i="3"/>
  <c r="CM43" i="3"/>
  <c r="CM41" i="3"/>
  <c r="CM39" i="3"/>
  <c r="CM36" i="3"/>
  <c r="CM32" i="3"/>
  <c r="CM9" i="3"/>
  <c r="CM34" i="3"/>
  <c r="CM18" i="3"/>
  <c r="CM13" i="3"/>
  <c r="CM24" i="3"/>
  <c r="CM42" i="3"/>
  <c r="CM37" i="3"/>
  <c r="CM33" i="3"/>
  <c r="CM30" i="3"/>
  <c r="CM10" i="3"/>
  <c r="CM40" i="3"/>
  <c r="CM35" i="3"/>
  <c r="CM15" i="3"/>
  <c r="CM44" i="3"/>
  <c r="CM7" i="3"/>
  <c r="CM27" i="3"/>
  <c r="CM6" i="3"/>
  <c r="CM21" i="3"/>
  <c r="CM29" i="3"/>
  <c r="CM22" i="3"/>
  <c r="CM16" i="3"/>
  <c r="CM20" i="3"/>
  <c r="CM28" i="3"/>
  <c r="CM38" i="3"/>
  <c r="CM8" i="3"/>
  <c r="CM23" i="3"/>
  <c r="AW18" i="1"/>
  <c r="CX18" i="1" s="1"/>
  <c r="AR11" i="1"/>
  <c r="CQ11" i="1" s="1"/>
  <c r="AR28" i="1"/>
  <c r="CQ28" i="1" s="1"/>
  <c r="AR30" i="1"/>
  <c r="CQ30" i="1" s="1"/>
  <c r="EP10" i="3"/>
  <c r="EP16" i="3"/>
  <c r="DU13" i="3"/>
  <c r="EP38" i="3"/>
  <c r="DG33" i="3"/>
  <c r="DG30" i="3"/>
  <c r="DU15" i="3"/>
  <c r="DU20" i="3"/>
  <c r="EP41" i="3"/>
  <c r="DU14" i="3"/>
  <c r="AW11" i="1"/>
  <c r="CX11" i="1" s="1"/>
  <c r="BL8" i="1"/>
  <c r="DS8" i="1" s="1"/>
  <c r="AM13" i="1"/>
  <c r="CJ13" i="1" s="1"/>
  <c r="DU7" i="3"/>
  <c r="DN9" i="3"/>
  <c r="DN34" i="3"/>
  <c r="DU18" i="3"/>
  <c r="DU24" i="3"/>
  <c r="DU37" i="3"/>
  <c r="DG27" i="3"/>
  <c r="DG6" i="3"/>
  <c r="DU39" i="3"/>
  <c r="DG21" i="3"/>
  <c r="DU40" i="3"/>
  <c r="BB10" i="1"/>
  <c r="DE10" i="1" s="1"/>
  <c r="AR10" i="1"/>
  <c r="CQ10" i="1" s="1"/>
  <c r="DU43" i="3"/>
  <c r="DU35" i="3"/>
  <c r="DN31" i="3"/>
  <c r="DG11" i="3"/>
  <c r="DU23" i="3"/>
  <c r="DG29" i="3"/>
  <c r="DG26" i="3"/>
  <c r="DU42" i="3"/>
  <c r="DU36" i="3"/>
  <c r="DB37" i="3"/>
  <c r="DB34" i="3"/>
  <c r="DB31" i="3"/>
  <c r="DB23" i="3"/>
  <c r="DB24" i="3"/>
  <c r="DB13" i="3"/>
  <c r="DB8" i="3"/>
  <c r="BG34" i="1"/>
  <c r="DL34" i="1" s="1"/>
  <c r="BB28" i="1"/>
  <c r="DE28" i="1" s="1"/>
  <c r="BB21" i="1"/>
  <c r="DE21" i="1" s="1"/>
  <c r="AR17" i="1"/>
  <c r="CQ17" i="1" s="1"/>
  <c r="AR14" i="1"/>
  <c r="CQ14" i="1" s="1"/>
  <c r="EP8" i="3"/>
  <c r="DG32" i="3"/>
  <c r="EP12" i="3"/>
  <c r="DN22" i="3"/>
  <c r="EP44" i="3"/>
  <c r="EP28" i="3"/>
  <c r="DG25" i="3"/>
  <c r="DG19" i="3"/>
  <c r="EP17" i="3"/>
  <c r="DB42" i="2"/>
  <c r="CT30" i="2"/>
  <c r="DB24" i="2"/>
  <c r="DB7" i="2"/>
  <c r="DB33" i="2"/>
  <c r="CT6" i="2"/>
  <c r="DB31" i="2"/>
  <c r="DB28" i="2"/>
  <c r="DB13" i="2"/>
  <c r="DB39" i="2"/>
  <c r="DB14" i="2"/>
  <c r="DB22" i="2"/>
  <c r="AM29" i="1"/>
  <c r="CJ29" i="1" s="1"/>
  <c r="BL12" i="1"/>
  <c r="DS12" i="1" s="1"/>
  <c r="DN5" i="2"/>
  <c r="DU44" i="2"/>
  <c r="BG9" i="1"/>
  <c r="DL9" i="1" s="1"/>
  <c r="BG26" i="1"/>
  <c r="DL26" i="1" s="1"/>
  <c r="DU13" i="2"/>
  <c r="BG19" i="1"/>
  <c r="DL19" i="1" s="1"/>
  <c r="AR26" i="1"/>
  <c r="CQ26" i="1" s="1"/>
  <c r="AR21" i="1"/>
  <c r="CQ21" i="1" s="1"/>
  <c r="AR34" i="1"/>
  <c r="CQ34" i="1" s="1"/>
  <c r="AC21" i="1"/>
  <c r="BY21" i="1" s="1"/>
  <c r="AR25" i="1"/>
  <c r="CQ25" i="1" s="1"/>
  <c r="AR19" i="1"/>
  <c r="CQ19" i="1" s="1"/>
  <c r="AR9" i="1"/>
  <c r="CQ9" i="1" s="1"/>
  <c r="AW14" i="1"/>
  <c r="CX14" i="1" s="1"/>
  <c r="AR29" i="1"/>
  <c r="CQ29" i="1" s="1"/>
  <c r="CT43" i="2"/>
  <c r="CT42" i="2"/>
  <c r="CT14" i="2"/>
  <c r="CT38" i="2"/>
  <c r="CT20" i="2"/>
  <c r="CT12" i="2"/>
  <c r="CT24" i="2"/>
  <c r="CT35" i="2"/>
  <c r="CT16" i="2"/>
  <c r="CT39" i="2"/>
  <c r="CT7" i="2"/>
  <c r="CT15" i="2"/>
  <c r="CT17" i="2"/>
  <c r="CT23" i="2"/>
  <c r="CT10" i="2"/>
  <c r="CT13" i="2"/>
  <c r="CT41" i="2"/>
  <c r="CT28" i="2"/>
  <c r="CT40" i="2"/>
  <c r="CT25" i="2"/>
  <c r="CT44" i="2"/>
  <c r="CT26" i="2"/>
  <c r="CT37" i="2"/>
  <c r="CT36" i="2"/>
  <c r="CT21" i="2"/>
  <c r="CT32" i="2"/>
  <c r="CT11" i="2"/>
  <c r="CT5" i="2"/>
  <c r="CT33" i="2"/>
  <c r="CT27" i="2"/>
  <c r="CT29" i="2"/>
  <c r="CT8" i="2"/>
  <c r="BL28" i="1"/>
  <c r="DS28" i="1" s="1"/>
  <c r="BL21" i="1"/>
  <c r="DS21" i="1" s="1"/>
  <c r="AW30" i="1"/>
  <c r="CX30" i="1" s="1"/>
  <c r="AR5" i="1"/>
  <c r="CQ5" i="1" s="1"/>
  <c r="AR8" i="1"/>
  <c r="CQ8" i="1" s="1"/>
  <c r="AR32" i="1"/>
  <c r="CQ32" i="1" s="1"/>
  <c r="DN33" i="2"/>
  <c r="DN27" i="2"/>
  <c r="DN29" i="2"/>
  <c r="DG30" i="2"/>
  <c r="BL17" i="1"/>
  <c r="DS17" i="1" s="1"/>
  <c r="BB29" i="1"/>
  <c r="DE29" i="1" s="1"/>
  <c r="BG30" i="1"/>
  <c r="DL30" i="1" s="1"/>
  <c r="BB18" i="1"/>
  <c r="DE18" i="1" s="1"/>
  <c r="BG22" i="1"/>
  <c r="DL22" i="1" s="1"/>
  <c r="BG11" i="1"/>
  <c r="DL11" i="1" s="1"/>
  <c r="AW34" i="1"/>
  <c r="CX34" i="1" s="1"/>
  <c r="BG28" i="1"/>
  <c r="DL28" i="1" s="1"/>
  <c r="BG21" i="1"/>
  <c r="DL21" i="1" s="1"/>
  <c r="BB17" i="1"/>
  <c r="DE17" i="1" s="1"/>
  <c r="BG14" i="1"/>
  <c r="DL14" i="1" s="1"/>
  <c r="BG6" i="1"/>
  <c r="DL6" i="1" s="1"/>
  <c r="DN32" i="2"/>
  <c r="DG22" i="2"/>
  <c r="DG6" i="2"/>
  <c r="EP20" i="2"/>
  <c r="BL24" i="1"/>
  <c r="DS24" i="1" s="1"/>
  <c r="BG5" i="1"/>
  <c r="DL5" i="1" s="1"/>
  <c r="DB20" i="2"/>
  <c r="DB6" i="2"/>
  <c r="DB16" i="2"/>
  <c r="DB35" i="2"/>
  <c r="DB11" i="2"/>
  <c r="DB19" i="2"/>
  <c r="DB30" i="2"/>
  <c r="DB29" i="2"/>
  <c r="DB36" i="2"/>
  <c r="DB41" i="2"/>
  <c r="DN25" i="2"/>
  <c r="EP24" i="2"/>
  <c r="DN26" i="2"/>
  <c r="BL25" i="1"/>
  <c r="DS25" i="1" s="1"/>
  <c r="BL19" i="1"/>
  <c r="DS19" i="1" s="1"/>
  <c r="CT18" i="2"/>
  <c r="CT31" i="2"/>
  <c r="BL23" i="1"/>
  <c r="DS23" i="1" s="1"/>
  <c r="BL10" i="1"/>
  <c r="DS10" i="1" s="1"/>
  <c r="BG31" i="1"/>
  <c r="DL31" i="1" s="1"/>
  <c r="AW32" i="1"/>
  <c r="CX32" i="1" s="1"/>
  <c r="BB19" i="1"/>
  <c r="DE19" i="1" s="1"/>
  <c r="BB12" i="1"/>
  <c r="DE12" i="1" s="1"/>
  <c r="BB25" i="1"/>
  <c r="DE25" i="1" s="1"/>
  <c r="DN8" i="2"/>
  <c r="BL11" i="1"/>
  <c r="DS11" i="1" s="1"/>
  <c r="BB8" i="1"/>
  <c r="DE8" i="1" s="1"/>
  <c r="BL26" i="1"/>
  <c r="DS26" i="1" s="1"/>
  <c r="DU10" i="2"/>
  <c r="EP12" i="2"/>
  <c r="DU40" i="2"/>
  <c r="DG9" i="2"/>
  <c r="BL14" i="1"/>
  <c r="DS14" i="1" s="1"/>
  <c r="BL9" i="1"/>
  <c r="DS9" i="1" s="1"/>
  <c r="AW29" i="1"/>
  <c r="CX29" i="1" s="1"/>
  <c r="BB30" i="1"/>
  <c r="DE30" i="1" s="1"/>
  <c r="BG23" i="1"/>
  <c r="DL23" i="1" s="1"/>
  <c r="BG18" i="1"/>
  <c r="DL18" i="1" s="1"/>
  <c r="BL6" i="1"/>
  <c r="DS6" i="1" s="1"/>
  <c r="BB34" i="1"/>
  <c r="DE34" i="1" s="1"/>
  <c r="AM6" i="1"/>
  <c r="CJ6" i="1" s="1"/>
  <c r="DN11" i="2"/>
  <c r="EP14" i="2"/>
  <c r="DG34" i="2"/>
  <c r="DU28" i="2"/>
  <c r="BB5" i="1"/>
  <c r="DE5" i="1" s="1"/>
  <c r="DB10" i="2"/>
  <c r="DB37" i="2"/>
  <c r="DB21" i="2"/>
  <c r="DB8" i="2"/>
  <c r="DB26" i="2"/>
  <c r="DB15" i="2"/>
  <c r="DB32" i="2"/>
  <c r="DB25" i="2"/>
  <c r="DB34" i="2"/>
  <c r="DB43" i="2"/>
  <c r="DB44" i="2"/>
  <c r="DU16" i="2"/>
  <c r="DU41" i="2"/>
  <c r="DN37" i="2"/>
  <c r="BB26" i="1"/>
  <c r="DE26" i="1" s="1"/>
  <c r="CT19" i="2"/>
  <c r="BL31" i="1"/>
  <c r="DS31" i="1" s="1"/>
  <c r="BL18" i="1"/>
  <c r="DS18" i="1" s="1"/>
  <c r="BB31" i="1"/>
  <c r="DE31" i="1" s="1"/>
  <c r="BG8" i="1"/>
  <c r="DL8" i="1" s="1"/>
  <c r="BB33" i="1"/>
  <c r="DE33" i="1" s="1"/>
  <c r="AW33" i="1"/>
  <c r="CX33" i="1" s="1"/>
  <c r="DU15" i="2"/>
  <c r="EP38" i="2"/>
  <c r="DG19" i="2"/>
  <c r="BL30" i="1"/>
  <c r="DS30" i="1" s="1"/>
  <c r="BG32" i="1"/>
  <c r="DL32" i="1" s="1"/>
  <c r="BG25" i="1"/>
  <c r="DL25" i="1" s="1"/>
  <c r="AR12" i="1"/>
  <c r="CQ12" i="1" s="1"/>
  <c r="CT9" i="2"/>
  <c r="BG29" i="1"/>
  <c r="DL29" i="1" s="1"/>
  <c r="BB22" i="1"/>
  <c r="DE22" i="1" s="1"/>
  <c r="BB11" i="1"/>
  <c r="DE11" i="1" s="1"/>
  <c r="BG17" i="1"/>
  <c r="DL17" i="1" s="1"/>
  <c r="BB14" i="1"/>
  <c r="DE14" i="1" s="1"/>
  <c r="BB6" i="1"/>
  <c r="DE6" i="1" s="1"/>
  <c r="CT34" i="2"/>
  <c r="BL33" i="1"/>
  <c r="DS33" i="1" s="1"/>
  <c r="BL5" i="1"/>
  <c r="DS5" i="1" s="1"/>
  <c r="DB18" i="2"/>
  <c r="DB9" i="2"/>
  <c r="DB12" i="2"/>
  <c r="DB5" i="2"/>
  <c r="DB17" i="2"/>
  <c r="DB23" i="2"/>
  <c r="DB27" i="2"/>
  <c r="DB38" i="2"/>
  <c r="DB40" i="2"/>
  <c r="DU23" i="2"/>
  <c r="DU7" i="2"/>
  <c r="DU17" i="2"/>
  <c r="BB9" i="1"/>
  <c r="DE9" i="1" s="1"/>
  <c r="BL32" i="1"/>
  <c r="DS32" i="1" s="1"/>
  <c r="DG18" i="2"/>
  <c r="DU39" i="2"/>
  <c r="DU35" i="2"/>
  <c r="DG31" i="2"/>
  <c r="DN36" i="2"/>
  <c r="DN21" i="2"/>
  <c r="BL34" i="1"/>
  <c r="DS34" i="1" s="1"/>
  <c r="BL22" i="1"/>
  <c r="DS22" i="1" s="1"/>
  <c r="AW31" i="1"/>
  <c r="CX31" i="1" s="1"/>
  <c r="BB32" i="1"/>
  <c r="DE32" i="1" s="1"/>
  <c r="BG12" i="1"/>
  <c r="DL12" i="1" s="1"/>
  <c r="BG33" i="1"/>
  <c r="DL33" i="1" s="1"/>
  <c r="AM30" i="1"/>
  <c r="CJ30" i="1" s="1"/>
  <c r="AM5" i="1"/>
  <c r="CJ5" i="1" s="1"/>
  <c r="AM32" i="1"/>
  <c r="CJ32" i="1" s="1"/>
  <c r="AM33" i="1"/>
  <c r="CJ33" i="1" s="1"/>
  <c r="AH33" i="1"/>
  <c r="CC33" i="1" s="1"/>
  <c r="AH30" i="1"/>
  <c r="CC30" i="1" s="1"/>
  <c r="AH29" i="1"/>
  <c r="CC29" i="1" s="1"/>
  <c r="AH32" i="1"/>
  <c r="CC32" i="1" s="1"/>
  <c r="AH34" i="1"/>
  <c r="CC34" i="1" s="1"/>
  <c r="AC31" i="1"/>
  <c r="BY31" i="1" s="1"/>
  <c r="AC34" i="1"/>
  <c r="BY34" i="1" s="1"/>
  <c r="AC32" i="1"/>
  <c r="BY32" i="1" s="1"/>
  <c r="AC33" i="1"/>
  <c r="BY33" i="1" s="1"/>
  <c r="AC30" i="1"/>
  <c r="BY30" i="1" s="1"/>
  <c r="AH9" i="1"/>
  <c r="CC9" i="1" s="1"/>
  <c r="AC9" i="1"/>
  <c r="BY9" i="1" s="1"/>
  <c r="AC6" i="1"/>
  <c r="BY6" i="1" s="1"/>
  <c r="AW12" i="1"/>
  <c r="CX12" i="1" s="1"/>
  <c r="AW28" i="1"/>
  <c r="CX28" i="1" s="1"/>
  <c r="AW16" i="1"/>
  <c r="CX16" i="1" s="1"/>
  <c r="AH26" i="1"/>
  <c r="CC26" i="1" s="1"/>
  <c r="AW9" i="1"/>
  <c r="CX9" i="1" s="1"/>
  <c r="AW8" i="1"/>
  <c r="CX8" i="1" s="1"/>
  <c r="AW6" i="1"/>
  <c r="CX6" i="1" s="1"/>
  <c r="AW24" i="1"/>
  <c r="CX24" i="1" s="1"/>
  <c r="AW19" i="1"/>
  <c r="CX19" i="1" s="1"/>
  <c r="AW15" i="1"/>
  <c r="CX15" i="1" s="1"/>
  <c r="AW22" i="1"/>
  <c r="CX22" i="1" s="1"/>
  <c r="AW7" i="1"/>
  <c r="CX7" i="1" s="1"/>
  <c r="AC26" i="1"/>
  <c r="BY26" i="1" s="1"/>
  <c r="AM26" i="1"/>
  <c r="CJ26" i="1" s="1"/>
  <c r="CK26" i="1" s="1"/>
  <c r="AW27" i="1"/>
  <c r="CX27" i="1" s="1"/>
  <c r="AW23" i="1"/>
  <c r="CX23" i="1" s="1"/>
  <c r="AW25" i="1"/>
  <c r="CX25" i="1" s="1"/>
  <c r="AW26" i="1"/>
  <c r="CX26" i="1" s="1"/>
  <c r="AW21" i="1"/>
  <c r="CX21" i="1" s="1"/>
  <c r="AW17" i="1"/>
  <c r="CX17" i="1" s="1"/>
  <c r="AW10" i="1"/>
  <c r="CX10" i="1" s="1"/>
  <c r="AW5" i="1"/>
  <c r="CX5" i="1" s="1"/>
  <c r="AM14" i="1"/>
  <c r="CJ14" i="1" s="1"/>
  <c r="CK14" i="1" s="1"/>
  <c r="AM24" i="1"/>
  <c r="CJ24" i="1" s="1"/>
  <c r="CK24" i="1" s="1"/>
  <c r="AM21" i="1"/>
  <c r="CJ21" i="1" s="1"/>
  <c r="AM19" i="1"/>
  <c r="CJ19" i="1" s="1"/>
  <c r="AM17" i="1"/>
  <c r="CJ17" i="1" s="1"/>
  <c r="CK17" i="1" s="1"/>
  <c r="AC22" i="1"/>
  <c r="BY22" i="1" s="1"/>
  <c r="AM22" i="1"/>
  <c r="CJ22" i="1" s="1"/>
  <c r="AH11" i="1"/>
  <c r="CC11" i="1" s="1"/>
  <c r="AM10" i="1"/>
  <c r="CJ10" i="1" s="1"/>
  <c r="CK10" i="1" s="1"/>
  <c r="AM7" i="1"/>
  <c r="CJ7" i="1" s="1"/>
  <c r="CK7" i="1" s="1"/>
  <c r="AH5" i="1"/>
  <c r="CC5" i="1" s="1"/>
  <c r="AH27" i="1"/>
  <c r="CC27" i="1" s="1"/>
  <c r="AH28" i="1"/>
  <c r="CC28" i="1" s="1"/>
  <c r="AH23" i="1"/>
  <c r="CC23" i="1" s="1"/>
  <c r="AH18" i="1"/>
  <c r="CC18" i="1" s="1"/>
  <c r="AC16" i="1"/>
  <c r="BY16" i="1" s="1"/>
  <c r="AM16" i="1"/>
  <c r="CJ16" i="1" s="1"/>
  <c r="CK16" i="1" s="1"/>
  <c r="AH25" i="1"/>
  <c r="CC25" i="1" s="1"/>
  <c r="AM12" i="1"/>
  <c r="CJ12" i="1" s="1"/>
  <c r="AM8" i="1"/>
  <c r="CJ8" i="1" s="1"/>
  <c r="CK8" i="1" s="1"/>
  <c r="AH24" i="1"/>
  <c r="CC24" i="1" s="1"/>
  <c r="AH21" i="1"/>
  <c r="CC21" i="1" s="1"/>
  <c r="AH19" i="1"/>
  <c r="CC19" i="1" s="1"/>
  <c r="AH17" i="1"/>
  <c r="CC17" i="1" s="1"/>
  <c r="AM15" i="1"/>
  <c r="CJ15" i="1" s="1"/>
  <c r="CK15" i="1" s="1"/>
  <c r="AH22" i="1"/>
  <c r="CC22" i="1" s="1"/>
  <c r="AC11" i="1"/>
  <c r="BY11" i="1" s="1"/>
  <c r="AM11" i="1"/>
  <c r="CJ11" i="1" s="1"/>
  <c r="AH10" i="1"/>
  <c r="CC10" i="1" s="1"/>
  <c r="AH7" i="1"/>
  <c r="CC7" i="1" s="1"/>
  <c r="AC5" i="1"/>
  <c r="BY5" i="1" s="1"/>
  <c r="AC27" i="1"/>
  <c r="BY27" i="1" s="1"/>
  <c r="AM27" i="1"/>
  <c r="CJ27" i="1" s="1"/>
  <c r="CK27" i="1" s="1"/>
  <c r="AM28" i="1"/>
  <c r="CJ28" i="1" s="1"/>
  <c r="CK28" i="1" s="1"/>
  <c r="AM23" i="1"/>
  <c r="CJ23" i="1" s="1"/>
  <c r="CK23" i="1" s="1"/>
  <c r="AM18" i="1"/>
  <c r="CJ18" i="1" s="1"/>
  <c r="CK18" i="1" s="1"/>
  <c r="AH16" i="1"/>
  <c r="CC16" i="1" s="1"/>
  <c r="AC25" i="1"/>
  <c r="BY25" i="1" s="1"/>
  <c r="AM25" i="1"/>
  <c r="CJ25" i="1" s="1"/>
  <c r="AM9" i="1"/>
  <c r="CJ9" i="1" s="1"/>
  <c r="AH6" i="1"/>
  <c r="CC6" i="1" s="1"/>
  <c r="DI41" i="8" l="1"/>
  <c r="CT12" i="4"/>
  <c r="DA36" i="8"/>
  <c r="DU27" i="8"/>
  <c r="DU13" i="8"/>
  <c r="EP40" i="8"/>
  <c r="DU33" i="8"/>
  <c r="DN11" i="8"/>
  <c r="DU34" i="8"/>
  <c r="DA21" i="8"/>
  <c r="DU17" i="8"/>
  <c r="DA7" i="8"/>
  <c r="DA44" i="8"/>
  <c r="DA10" i="8"/>
  <c r="DA8" i="8"/>
  <c r="DA26" i="8"/>
  <c r="DU5" i="8"/>
  <c r="DI13" i="8"/>
  <c r="DI34" i="8"/>
  <c r="DI43" i="8"/>
  <c r="DI31" i="8"/>
  <c r="DI6" i="8"/>
  <c r="DI19" i="8"/>
  <c r="DI5" i="8"/>
  <c r="DI9" i="8"/>
  <c r="DI35" i="8"/>
  <c r="DI37" i="8"/>
  <c r="DA6" i="8"/>
  <c r="DA19" i="8"/>
  <c r="DA32" i="8"/>
  <c r="DA28" i="8"/>
  <c r="EP10" i="8"/>
  <c r="DB5" i="3"/>
  <c r="DA10" i="3" s="1"/>
  <c r="DB6" i="3"/>
  <c r="DB27" i="3"/>
  <c r="DB32" i="3"/>
  <c r="CT28" i="4"/>
  <c r="DA11" i="8"/>
  <c r="DA35" i="8"/>
  <c r="DU21" i="8"/>
  <c r="DA12" i="8"/>
  <c r="DA40" i="8"/>
  <c r="DA16" i="8"/>
  <c r="DI7" i="8"/>
  <c r="DI14" i="8"/>
  <c r="DI8" i="8"/>
  <c r="DI38" i="8"/>
  <c r="DI25" i="8"/>
  <c r="DI11" i="8"/>
  <c r="DI22" i="8"/>
  <c r="DI16" i="8"/>
  <c r="DI27" i="8"/>
  <c r="DI36" i="8"/>
  <c r="EP23" i="8"/>
  <c r="DU7" i="8"/>
  <c r="DU35" i="8"/>
  <c r="DU18" i="8"/>
  <c r="DU25" i="8"/>
  <c r="DU30" i="8"/>
  <c r="DN29" i="8"/>
  <c r="EP39" i="8"/>
  <c r="DA27" i="8"/>
  <c r="DA33" i="8"/>
  <c r="DA34" i="8"/>
  <c r="DU22" i="8"/>
  <c r="DN9" i="8"/>
  <c r="DU28" i="8"/>
  <c r="EP24" i="8"/>
  <c r="DU37" i="8"/>
  <c r="DU38" i="8"/>
  <c r="EP31" i="8"/>
  <c r="DA14" i="8"/>
  <c r="DA30" i="8"/>
  <c r="DA39" i="8"/>
  <c r="DA24" i="8"/>
  <c r="DA42" i="8"/>
  <c r="DI21" i="8"/>
  <c r="DI18" i="8"/>
  <c r="DI10" i="8"/>
  <c r="DI42" i="8"/>
  <c r="DI44" i="8"/>
  <c r="DI12" i="8"/>
  <c r="DI26" i="8"/>
  <c r="DI20" i="8"/>
  <c r="DI30" i="8"/>
  <c r="DI39" i="8"/>
  <c r="EP12" i="8"/>
  <c r="DA29" i="8"/>
  <c r="DA37" i="8"/>
  <c r="EP41" i="8"/>
  <c r="DA17" i="8"/>
  <c r="DB10" i="3"/>
  <c r="DB19" i="3"/>
  <c r="DB36" i="3"/>
  <c r="DB42" i="3"/>
  <c r="CT10" i="4"/>
  <c r="DA15" i="8"/>
  <c r="DA9" i="8"/>
  <c r="DA5" i="8"/>
  <c r="DU15" i="8"/>
  <c r="DA43" i="8"/>
  <c r="DA18" i="8"/>
  <c r="DA41" i="8"/>
  <c r="DA23" i="8"/>
  <c r="DA31" i="8"/>
  <c r="DA20" i="8"/>
  <c r="DI23" i="8"/>
  <c r="DI33" i="8"/>
  <c r="DI17" i="8"/>
  <c r="DI24" i="8"/>
  <c r="DI15" i="8"/>
  <c r="DI28" i="8"/>
  <c r="DI29" i="8"/>
  <c r="DI32" i="8"/>
  <c r="DI40" i="8"/>
  <c r="DU43" i="8"/>
  <c r="EP8" i="8"/>
  <c r="DU14" i="8"/>
  <c r="EP44" i="8"/>
  <c r="DN6" i="8"/>
  <c r="DN19" i="8"/>
  <c r="DU36" i="8"/>
  <c r="DH32" i="8"/>
  <c r="DN32" i="8"/>
  <c r="DA13" i="8"/>
  <c r="DA38" i="8"/>
  <c r="DA22" i="8"/>
  <c r="CT22" i="4"/>
  <c r="DB44" i="4"/>
  <c r="DB14" i="4"/>
  <c r="DB35" i="4"/>
  <c r="CT18" i="4"/>
  <c r="CT15" i="4"/>
  <c r="CT20" i="4"/>
  <c r="CT13" i="4"/>
  <c r="DB21" i="4"/>
  <c r="DB5" i="4"/>
  <c r="DA25" i="4" s="1"/>
  <c r="DB36" i="4"/>
  <c r="CT19" i="4"/>
  <c r="DB40" i="4"/>
  <c r="DB10" i="4"/>
  <c r="CT21" i="4"/>
  <c r="DB31" i="4"/>
  <c r="CT11" i="4"/>
  <c r="CT25" i="4"/>
  <c r="CT17" i="4"/>
  <c r="CT40" i="4"/>
  <c r="CT7" i="4"/>
  <c r="DB41" i="4"/>
  <c r="DB16" i="4"/>
  <c r="DB34" i="4"/>
  <c r="CT31" i="4"/>
  <c r="DB28" i="4"/>
  <c r="CT9" i="4"/>
  <c r="DB13" i="4"/>
  <c r="CT30" i="4"/>
  <c r="CT37" i="4"/>
  <c r="CT16" i="4"/>
  <c r="CT43" i="4"/>
  <c r="DB29" i="4"/>
  <c r="DB25" i="4"/>
  <c r="DB24" i="4"/>
  <c r="CT32" i="4"/>
  <c r="CT5" i="3"/>
  <c r="CT32" i="3"/>
  <c r="CT21" i="3"/>
  <c r="CT20" i="3"/>
  <c r="DB16" i="3"/>
  <c r="DB18" i="3"/>
  <c r="DB25" i="3"/>
  <c r="DB28" i="3"/>
  <c r="DB44" i="3"/>
  <c r="CT16" i="3"/>
  <c r="DB15" i="3"/>
  <c r="DB7" i="3"/>
  <c r="DB14" i="3"/>
  <c r="DB20" i="3"/>
  <c r="DB21" i="3"/>
  <c r="DB26" i="3"/>
  <c r="DB33" i="3"/>
  <c r="DB30" i="3"/>
  <c r="DB35" i="3"/>
  <c r="DB39" i="3"/>
  <c r="DB38" i="4"/>
  <c r="DB6" i="4"/>
  <c r="DB12" i="4"/>
  <c r="CT6" i="4"/>
  <c r="DB33" i="4"/>
  <c r="DB8" i="4"/>
  <c r="CT34" i="4"/>
  <c r="CT33" i="4"/>
  <c r="CT42" i="4"/>
  <c r="CT8" i="4"/>
  <c r="CT24" i="4"/>
  <c r="CT35" i="4"/>
  <c r="CT39" i="4"/>
  <c r="DB30" i="4"/>
  <c r="DB15" i="4"/>
  <c r="DB7" i="4"/>
  <c r="DB27" i="4"/>
  <c r="DB37" i="4"/>
  <c r="CT23" i="3"/>
  <c r="DG5" i="3"/>
  <c r="DI43" i="3" s="1"/>
  <c r="DB12" i="3"/>
  <c r="DB11" i="3"/>
  <c r="DB9" i="3"/>
  <c r="DB17" i="3"/>
  <c r="DB22" i="3"/>
  <c r="DB29" i="3"/>
  <c r="DB38" i="3"/>
  <c r="DB43" i="3"/>
  <c r="DB40" i="3"/>
  <c r="DB26" i="4"/>
  <c r="DB19" i="4"/>
  <c r="DG22" i="4"/>
  <c r="DI12" i="4" s="1"/>
  <c r="DB32" i="4"/>
  <c r="DB17" i="4"/>
  <c r="CT5" i="4"/>
  <c r="CT26" i="4"/>
  <c r="CT14" i="4"/>
  <c r="CT23" i="4"/>
  <c r="CT44" i="4"/>
  <c r="CT41" i="4"/>
  <c r="CT36" i="4"/>
  <c r="DB43" i="4"/>
  <c r="DB23" i="4"/>
  <c r="DB11" i="4"/>
  <c r="DB42" i="4"/>
  <c r="CT34" i="3"/>
  <c r="CT35" i="3"/>
  <c r="CT33" i="3"/>
  <c r="CT17" i="3"/>
  <c r="CT24" i="3"/>
  <c r="CT12" i="3"/>
  <c r="CT22" i="3"/>
  <c r="CT43" i="3"/>
  <c r="CT36" i="3"/>
  <c r="CT44" i="3"/>
  <c r="CT7" i="3"/>
  <c r="CT28" i="3"/>
  <c r="CT8" i="3"/>
  <c r="CT26" i="3"/>
  <c r="CT19" i="3"/>
  <c r="CT27" i="3"/>
  <c r="DN27" i="4"/>
  <c r="EP23" i="4"/>
  <c r="EP12" i="4"/>
  <c r="DU5" i="4"/>
  <c r="DI22" i="4"/>
  <c r="DN31" i="4"/>
  <c r="DU34" i="4"/>
  <c r="DN9" i="4"/>
  <c r="DU18" i="4"/>
  <c r="DA35" i="4"/>
  <c r="EP16" i="4"/>
  <c r="CT9" i="3"/>
  <c r="CT40" i="3"/>
  <c r="CT18" i="3"/>
  <c r="CT15" i="3"/>
  <c r="CT42" i="3"/>
  <c r="CT41" i="3"/>
  <c r="CT38" i="3"/>
  <c r="CT30" i="3"/>
  <c r="CT25" i="3"/>
  <c r="CT6" i="3"/>
  <c r="EP8" i="4"/>
  <c r="EP29" i="4"/>
  <c r="DN19" i="4"/>
  <c r="DI21" i="4"/>
  <c r="DI43" i="4"/>
  <c r="DU11" i="4"/>
  <c r="EP14" i="4"/>
  <c r="EP42" i="4"/>
  <c r="DU30" i="4"/>
  <c r="EP17" i="4"/>
  <c r="EP40" i="4"/>
  <c r="DU33" i="4"/>
  <c r="DN32" i="4"/>
  <c r="DU37" i="4"/>
  <c r="DI27" i="4"/>
  <c r="DN21" i="4"/>
  <c r="EP26" i="4"/>
  <c r="CT29" i="3"/>
  <c r="CT31" i="3"/>
  <c r="CT14" i="3"/>
  <c r="CT13" i="3"/>
  <c r="CT37" i="3"/>
  <c r="CT39" i="3"/>
  <c r="CT10" i="3"/>
  <c r="EP15" i="4"/>
  <c r="DU25" i="4"/>
  <c r="DN6" i="4"/>
  <c r="EP24" i="4"/>
  <c r="DI6" i="4"/>
  <c r="DI23" i="4"/>
  <c r="DI39" i="4"/>
  <c r="EP43" i="4"/>
  <c r="DU28" i="4"/>
  <c r="EP20" i="4"/>
  <c r="DN25" i="3"/>
  <c r="DN21" i="3"/>
  <c r="DN6" i="3"/>
  <c r="EP37" i="3"/>
  <c r="EP18" i="3"/>
  <c r="DU9" i="3"/>
  <c r="EP14" i="3"/>
  <c r="EP20" i="3"/>
  <c r="DN30" i="3"/>
  <c r="EP36" i="3"/>
  <c r="DN26" i="3"/>
  <c r="EP23" i="3"/>
  <c r="DU31" i="3"/>
  <c r="EP43" i="3"/>
  <c r="CQ45" i="1"/>
  <c r="CW7" i="1" s="1"/>
  <c r="DN19" i="3"/>
  <c r="DU22" i="3"/>
  <c r="DN32" i="3"/>
  <c r="EP40" i="3"/>
  <c r="EP39" i="3"/>
  <c r="DN27" i="3"/>
  <c r="EP24" i="3"/>
  <c r="DU34" i="3"/>
  <c r="EP7" i="3"/>
  <c r="EP15" i="3"/>
  <c r="DN33" i="3"/>
  <c r="EP13" i="3"/>
  <c r="DI41" i="3"/>
  <c r="DI42" i="3"/>
  <c r="DI38" i="3"/>
  <c r="DI35" i="3"/>
  <c r="DI37" i="3"/>
  <c r="DI33" i="3"/>
  <c r="DI29" i="3"/>
  <c r="DI44" i="3"/>
  <c r="DI30" i="3"/>
  <c r="DI26" i="3"/>
  <c r="DI36" i="3"/>
  <c r="DI34" i="3"/>
  <c r="DI25" i="3"/>
  <c r="DI32" i="3"/>
  <c r="DI27" i="3"/>
  <c r="DI23" i="3"/>
  <c r="DI20" i="3"/>
  <c r="DI18" i="3"/>
  <c r="DI11" i="3"/>
  <c r="DI8" i="3"/>
  <c r="DI19" i="3"/>
  <c r="DI17" i="3"/>
  <c r="DI5" i="3"/>
  <c r="DH11" i="3" s="1"/>
  <c r="DI10" i="3"/>
  <c r="DI21" i="3"/>
  <c r="DI14" i="3"/>
  <c r="DI13" i="3"/>
  <c r="DI9" i="3"/>
  <c r="DI6" i="3"/>
  <c r="DI7" i="3"/>
  <c r="EP42" i="3"/>
  <c r="DN29" i="3"/>
  <c r="DN11" i="3"/>
  <c r="EP35" i="3"/>
  <c r="DA6" i="2"/>
  <c r="DA31" i="2"/>
  <c r="DI44" i="2"/>
  <c r="EP15" i="2"/>
  <c r="DN34" i="2"/>
  <c r="DU26" i="2"/>
  <c r="DU25" i="2"/>
  <c r="DL45" i="1"/>
  <c r="DU32" i="2"/>
  <c r="DI17" i="2"/>
  <c r="DI27" i="2"/>
  <c r="DI14" i="2"/>
  <c r="DI36" i="2"/>
  <c r="DI30" i="2"/>
  <c r="DI39" i="2"/>
  <c r="DS45" i="1"/>
  <c r="DU36" i="2"/>
  <c r="EP35" i="2"/>
  <c r="DN18" i="2"/>
  <c r="EP17" i="2"/>
  <c r="EP23" i="2"/>
  <c r="DU37" i="2"/>
  <c r="DN9" i="2"/>
  <c r="DA22" i="2"/>
  <c r="DA30" i="2"/>
  <c r="EP44" i="2"/>
  <c r="DI23" i="2"/>
  <c r="DI15" i="2"/>
  <c r="DI18" i="2"/>
  <c r="DI19" i="2"/>
  <c r="DI12" i="2"/>
  <c r="DI25" i="2"/>
  <c r="DI31" i="2"/>
  <c r="DI28" i="2"/>
  <c r="DI32" i="2"/>
  <c r="DI41" i="2"/>
  <c r="DA18" i="2"/>
  <c r="EP16" i="2"/>
  <c r="DU11" i="2"/>
  <c r="DU29" i="2"/>
  <c r="DI20" i="2"/>
  <c r="DI22" i="2"/>
  <c r="DI35" i="2"/>
  <c r="DU21" i="2"/>
  <c r="DN31" i="2"/>
  <c r="EP39" i="2"/>
  <c r="EP7" i="2"/>
  <c r="DA19" i="2"/>
  <c r="EP41" i="2"/>
  <c r="DE45" i="1"/>
  <c r="DA34" i="2"/>
  <c r="EP40" i="2"/>
  <c r="EP10" i="2"/>
  <c r="DU5" i="2"/>
  <c r="DI6" i="2"/>
  <c r="DI5" i="2"/>
  <c r="DI11" i="2"/>
  <c r="DI7" i="2"/>
  <c r="DI16" i="2"/>
  <c r="DI24" i="2"/>
  <c r="DI37" i="2"/>
  <c r="DI40" i="2"/>
  <c r="DI34" i="2"/>
  <c r="DN19" i="2"/>
  <c r="DA9" i="2"/>
  <c r="DN6" i="2"/>
  <c r="DU33" i="2"/>
  <c r="DA43" i="2"/>
  <c r="DA42" i="2"/>
  <c r="DA12" i="2"/>
  <c r="DA38" i="2"/>
  <c r="DA14" i="2"/>
  <c r="DA24" i="2"/>
  <c r="DA20" i="2"/>
  <c r="DA23" i="2"/>
  <c r="DA15" i="2"/>
  <c r="DA7" i="2"/>
  <c r="DA16" i="2"/>
  <c r="DA17" i="2"/>
  <c r="DA41" i="2"/>
  <c r="DA39" i="2"/>
  <c r="DA35" i="2"/>
  <c r="DA13" i="2"/>
  <c r="DA28" i="2"/>
  <c r="DA10" i="2"/>
  <c r="DA40" i="2"/>
  <c r="DA37" i="2"/>
  <c r="DA5" i="2"/>
  <c r="DA11" i="2"/>
  <c r="DA8" i="2"/>
  <c r="DA44" i="2"/>
  <c r="DA26" i="2"/>
  <c r="DA25" i="2"/>
  <c r="DA33" i="2"/>
  <c r="DA21" i="2"/>
  <c r="DA36" i="2"/>
  <c r="DA32" i="2"/>
  <c r="DA29" i="2"/>
  <c r="DA27" i="2"/>
  <c r="EP28" i="2"/>
  <c r="DU8" i="2"/>
  <c r="DN22" i="2"/>
  <c r="DN30" i="2"/>
  <c r="DU27" i="2"/>
  <c r="EP13" i="2"/>
  <c r="DI8" i="2"/>
  <c r="DI13" i="2"/>
  <c r="DI9" i="2"/>
  <c r="DI33" i="2"/>
  <c r="DI10" i="2"/>
  <c r="DI21" i="2"/>
  <c r="DI29" i="2"/>
  <c r="DI26" i="2"/>
  <c r="DI43" i="2"/>
  <c r="DI38" i="2"/>
  <c r="DI42" i="2"/>
  <c r="CX45" i="1"/>
  <c r="CW24" i="1"/>
  <c r="CW37" i="1"/>
  <c r="CW19" i="1"/>
  <c r="CW9" i="1"/>
  <c r="CW5" i="1"/>
  <c r="CR34" i="1" s="1"/>
  <c r="CW6" i="1"/>
  <c r="CW25" i="1"/>
  <c r="CC45" i="1"/>
  <c r="BY45" i="1"/>
  <c r="CJ45" i="1"/>
  <c r="DH6" i="8" l="1"/>
  <c r="DA11" i="3"/>
  <c r="DI10" i="4"/>
  <c r="DI5" i="4"/>
  <c r="DH32" i="4" s="1"/>
  <c r="DI40" i="4"/>
  <c r="DI42" i="4"/>
  <c r="DP42" i="8"/>
  <c r="DA29" i="3"/>
  <c r="DH9" i="8"/>
  <c r="DA36" i="3"/>
  <c r="DA28" i="4"/>
  <c r="DA9" i="3"/>
  <c r="DA24" i="4"/>
  <c r="DU32" i="8"/>
  <c r="DU19" i="8"/>
  <c r="EP15" i="8"/>
  <c r="DU29" i="8"/>
  <c r="EP25" i="8"/>
  <c r="EP35" i="8"/>
  <c r="EP5" i="8"/>
  <c r="DP31" i="8"/>
  <c r="DP26" i="8"/>
  <c r="DP22" i="8"/>
  <c r="DP9" i="8"/>
  <c r="DP19" i="8"/>
  <c r="DP8" i="8"/>
  <c r="DP36" i="8"/>
  <c r="DP40" i="8"/>
  <c r="DP41" i="8"/>
  <c r="DU11" i="8"/>
  <c r="CW21" i="1"/>
  <c r="CW36" i="1"/>
  <c r="CW15" i="1"/>
  <c r="CW16" i="1"/>
  <c r="DA19" i="3"/>
  <c r="DA35" i="3"/>
  <c r="DA40" i="4"/>
  <c r="DA11" i="4"/>
  <c r="DA8" i="4"/>
  <c r="DH19" i="8"/>
  <c r="EP37" i="8"/>
  <c r="EP28" i="8"/>
  <c r="EP22" i="8"/>
  <c r="DH29" i="8"/>
  <c r="DH26" i="8"/>
  <c r="DH16" i="8"/>
  <c r="DH20" i="8"/>
  <c r="DH42" i="8"/>
  <c r="DH12" i="8"/>
  <c r="DH23" i="8"/>
  <c r="DH8" i="8"/>
  <c r="DH39" i="8"/>
  <c r="DH41" i="8"/>
  <c r="DH10" i="8"/>
  <c r="DH40" i="8"/>
  <c r="DH24" i="8"/>
  <c r="DH31" i="8"/>
  <c r="DH5" i="8"/>
  <c r="DH38" i="8"/>
  <c r="DH37" i="8"/>
  <c r="DH28" i="8"/>
  <c r="DH22" i="8"/>
  <c r="DH30" i="8"/>
  <c r="DH25" i="8"/>
  <c r="DH18" i="8"/>
  <c r="DH35" i="8"/>
  <c r="DH7" i="8"/>
  <c r="DH21" i="8"/>
  <c r="DH17" i="8"/>
  <c r="DH34" i="8"/>
  <c r="DH33" i="8"/>
  <c r="DH13" i="8"/>
  <c r="DH27" i="8"/>
  <c r="DH36" i="8"/>
  <c r="DH14" i="8"/>
  <c r="DH43" i="8"/>
  <c r="DH15" i="8"/>
  <c r="DP7" i="8"/>
  <c r="DP14" i="8"/>
  <c r="DP5" i="8"/>
  <c r="DP12" i="8"/>
  <c r="DP27" i="8"/>
  <c r="DP11" i="8"/>
  <c r="DP20" i="8"/>
  <c r="DP25" i="8"/>
  <c r="DP38" i="8"/>
  <c r="DP44" i="8"/>
  <c r="DH11" i="8"/>
  <c r="EP27" i="8"/>
  <c r="EP36" i="8"/>
  <c r="DU6" i="8"/>
  <c r="EP30" i="8"/>
  <c r="EP18" i="8"/>
  <c r="EP7" i="8"/>
  <c r="DP18" i="8"/>
  <c r="DP10" i="8"/>
  <c r="DP6" i="8"/>
  <c r="DP17" i="8"/>
  <c r="DP32" i="8"/>
  <c r="DP15" i="8"/>
  <c r="DP23" i="8"/>
  <c r="DP29" i="8"/>
  <c r="DP33" i="8"/>
  <c r="DP35" i="8"/>
  <c r="EP34" i="8"/>
  <c r="CW38" i="1"/>
  <c r="CW35" i="1"/>
  <c r="CW18" i="1"/>
  <c r="DA21" i="3"/>
  <c r="DA41" i="3"/>
  <c r="DA41" i="4"/>
  <c r="EP14" i="8"/>
  <c r="EP43" i="8"/>
  <c r="EP38" i="8"/>
  <c r="DU9" i="8"/>
  <c r="EP21" i="8"/>
  <c r="DP24" i="8"/>
  <c r="DP13" i="8"/>
  <c r="DP34" i="8"/>
  <c r="DP21" i="8"/>
  <c r="DP43" i="8"/>
  <c r="DP16" i="8"/>
  <c r="DP28" i="8"/>
  <c r="DP30" i="8"/>
  <c r="DP37" i="8"/>
  <c r="DP39" i="8"/>
  <c r="EP17" i="8"/>
  <c r="EP33" i="8"/>
  <c r="EP13" i="8"/>
  <c r="DH34" i="2"/>
  <c r="DA37" i="4"/>
  <c r="DI33" i="4"/>
  <c r="DI24" i="4"/>
  <c r="DA19" i="4"/>
  <c r="DI19" i="4"/>
  <c r="DA27" i="4"/>
  <c r="DA43" i="4"/>
  <c r="DI36" i="4"/>
  <c r="DI18" i="4"/>
  <c r="DI30" i="4"/>
  <c r="DA15" i="4"/>
  <c r="DI26" i="4"/>
  <c r="DI7" i="4"/>
  <c r="DA18" i="4"/>
  <c r="DA5" i="4"/>
  <c r="DI32" i="4"/>
  <c r="DI20" i="4"/>
  <c r="DA44" i="4"/>
  <c r="DI38" i="4"/>
  <c r="DI13" i="4"/>
  <c r="DA21" i="4"/>
  <c r="DI29" i="4"/>
  <c r="DI15" i="4"/>
  <c r="DN22" i="4"/>
  <c r="DP36" i="4" s="1"/>
  <c r="DI8" i="4"/>
  <c r="DI28" i="4"/>
  <c r="DI9" i="4"/>
  <c r="DI44" i="4"/>
  <c r="DA6" i="4"/>
  <c r="DA36" i="4"/>
  <c r="DI34" i="4"/>
  <c r="DI14" i="4"/>
  <c r="DA29" i="4"/>
  <c r="DI41" i="4"/>
  <c r="DI16" i="4"/>
  <c r="DA13" i="4"/>
  <c r="DI35" i="4"/>
  <c r="DI31" i="4"/>
  <c r="DI17" i="4"/>
  <c r="DA7" i="4"/>
  <c r="DI11" i="4"/>
  <c r="DI37" i="4"/>
  <c r="DI25" i="4"/>
  <c r="DA20" i="3"/>
  <c r="DA37" i="3"/>
  <c r="DA38" i="3"/>
  <c r="DA33" i="3"/>
  <c r="DA26" i="3"/>
  <c r="DA25" i="3"/>
  <c r="DA31" i="3"/>
  <c r="DA23" i="3"/>
  <c r="DA18" i="3"/>
  <c r="DA28" i="3"/>
  <c r="DN5" i="3"/>
  <c r="DP41" i="3" s="1"/>
  <c r="DI12" i="3"/>
  <c r="DH38" i="3" s="1"/>
  <c r="DI22" i="3"/>
  <c r="DI16" i="3"/>
  <c r="DI15" i="3"/>
  <c r="DI24" i="3"/>
  <c r="DI40" i="3"/>
  <c r="DI28" i="3"/>
  <c r="DI31" i="3"/>
  <c r="DI39" i="3"/>
  <c r="DA30" i="3"/>
  <c r="DA43" i="3"/>
  <c r="DA39" i="3"/>
  <c r="DA17" i="3"/>
  <c r="CW41" i="1"/>
  <c r="CW17" i="1"/>
  <c r="CR29" i="1" s="1"/>
  <c r="CW30" i="1"/>
  <c r="CW28" i="1"/>
  <c r="CW31" i="1"/>
  <c r="CW8" i="1"/>
  <c r="CR32" i="1" s="1"/>
  <c r="CW44" i="1"/>
  <c r="CW13" i="1"/>
  <c r="CW33" i="1"/>
  <c r="CW10" i="1"/>
  <c r="CR5" i="1" s="1"/>
  <c r="CW11" i="1"/>
  <c r="CR17" i="1" s="1"/>
  <c r="CW20" i="1"/>
  <c r="CR8" i="1" s="1"/>
  <c r="CW23" i="1"/>
  <c r="CR26" i="1" s="1"/>
  <c r="CW42" i="1"/>
  <c r="CW39" i="1"/>
  <c r="CW43" i="1"/>
  <c r="DA32" i="3"/>
  <c r="DA5" i="3"/>
  <c r="DA22" i="3"/>
  <c r="DA7" i="3"/>
  <c r="DA42" i="3"/>
  <c r="DA40" i="3"/>
  <c r="DA44" i="3"/>
  <c r="DA8" i="3"/>
  <c r="DA12" i="3"/>
  <c r="DA42" i="4"/>
  <c r="DA22" i="4"/>
  <c r="DA9" i="4"/>
  <c r="DA16" i="4"/>
  <c r="DA10" i="4"/>
  <c r="DA17" i="4"/>
  <c r="DA34" i="4"/>
  <c r="DA33" i="4"/>
  <c r="DA32" i="4"/>
  <c r="DA27" i="3"/>
  <c r="DA6" i="3"/>
  <c r="DA34" i="3"/>
  <c r="DA14" i="3"/>
  <c r="DA15" i="3"/>
  <c r="DA13" i="3"/>
  <c r="DA24" i="3"/>
  <c r="DA16" i="3"/>
  <c r="DA38" i="4"/>
  <c r="DA20" i="4"/>
  <c r="DA26" i="4"/>
  <c r="DA31" i="4"/>
  <c r="DA39" i="4"/>
  <c r="DA14" i="4"/>
  <c r="DA30" i="4"/>
  <c r="DA12" i="4"/>
  <c r="DA23" i="4"/>
  <c r="CW29" i="1"/>
  <c r="CW14" i="1"/>
  <c r="CW34" i="1"/>
  <c r="CW40" i="1"/>
  <c r="CW12" i="1"/>
  <c r="CR33" i="1" s="1"/>
  <c r="CW27" i="1"/>
  <c r="CW22" i="1"/>
  <c r="CR28" i="1" s="1"/>
  <c r="CW26" i="1"/>
  <c r="CR14" i="1" s="1"/>
  <c r="CW32" i="1"/>
  <c r="DU21" i="4"/>
  <c r="DH5" i="3"/>
  <c r="DU6" i="4"/>
  <c r="EP37" i="4"/>
  <c r="EP33" i="4"/>
  <c r="EP30" i="4"/>
  <c r="DH22" i="4"/>
  <c r="EP18" i="4"/>
  <c r="EP34" i="4"/>
  <c r="DP22" i="4"/>
  <c r="DP40" i="4"/>
  <c r="EP5" i="4"/>
  <c r="DU27" i="4"/>
  <c r="EP28" i="4"/>
  <c r="EP25" i="4"/>
  <c r="DH21" i="4"/>
  <c r="DU32" i="4"/>
  <c r="DU9" i="4"/>
  <c r="DU31" i="4"/>
  <c r="DP15" i="4"/>
  <c r="DP26" i="4"/>
  <c r="DU19" i="4"/>
  <c r="DP5" i="4"/>
  <c r="DP41" i="4"/>
  <c r="EP11" i="4"/>
  <c r="DH7" i="4"/>
  <c r="DH24" i="4"/>
  <c r="DH37" i="4"/>
  <c r="DP38" i="4"/>
  <c r="DU11" i="3"/>
  <c r="EP34" i="3"/>
  <c r="DU27" i="3"/>
  <c r="DU32" i="3"/>
  <c r="DU30" i="3"/>
  <c r="DU6" i="3"/>
  <c r="DH12" i="3"/>
  <c r="DH28" i="3"/>
  <c r="DH10" i="3"/>
  <c r="DH8" i="3"/>
  <c r="DH37" i="3"/>
  <c r="DH34" i="3"/>
  <c r="DH9" i="3"/>
  <c r="DU33" i="3"/>
  <c r="DH32" i="3"/>
  <c r="DU19" i="3"/>
  <c r="EP31" i="3"/>
  <c r="DU26" i="3"/>
  <c r="DH30" i="3"/>
  <c r="DH6" i="3"/>
  <c r="DU25" i="3"/>
  <c r="DU29" i="3"/>
  <c r="DP44" i="3"/>
  <c r="DP43" i="3"/>
  <c r="DP32" i="3"/>
  <c r="DP34" i="3"/>
  <c r="DP33" i="3"/>
  <c r="DP23" i="3"/>
  <c r="DP17" i="3"/>
  <c r="DP6" i="3"/>
  <c r="DP18" i="3"/>
  <c r="DP7" i="3"/>
  <c r="DU5" i="3"/>
  <c r="EP22" i="3"/>
  <c r="DH26" i="3"/>
  <c r="EP9" i="3"/>
  <c r="DU21" i="3"/>
  <c r="DH6" i="2"/>
  <c r="DH22" i="2"/>
  <c r="DU22" i="2"/>
  <c r="DU6" i="2"/>
  <c r="DH19" i="2"/>
  <c r="DP10" i="2"/>
  <c r="DP24" i="2"/>
  <c r="DP19" i="2"/>
  <c r="DP15" i="2"/>
  <c r="DP21" i="2"/>
  <c r="DP34" i="2"/>
  <c r="DP27" i="2"/>
  <c r="DP35" i="2"/>
  <c r="DP43" i="2"/>
  <c r="DP44" i="2"/>
  <c r="DK44" i="1"/>
  <c r="DK21" i="1"/>
  <c r="DF19" i="1" s="1"/>
  <c r="DK17" i="1"/>
  <c r="DF12" i="1" s="1"/>
  <c r="DK19" i="1"/>
  <c r="DF6" i="1" s="1"/>
  <c r="DK23" i="1"/>
  <c r="DF30" i="1" s="1"/>
  <c r="DK7" i="1"/>
  <c r="DF32" i="1" s="1"/>
  <c r="DK24" i="1"/>
  <c r="DF8" i="1" s="1"/>
  <c r="DK26" i="1"/>
  <c r="DF28" i="1" s="1"/>
  <c r="DK25" i="1"/>
  <c r="DF31" i="1" s="1"/>
  <c r="DK29" i="1"/>
  <c r="DK33" i="1"/>
  <c r="DK42" i="1"/>
  <c r="DK31" i="1"/>
  <c r="DK9" i="1"/>
  <c r="DF11" i="1" s="1"/>
  <c r="DK16" i="1"/>
  <c r="DF17" i="1" s="1"/>
  <c r="DK28" i="1"/>
  <c r="DK34" i="1"/>
  <c r="DK38" i="1"/>
  <c r="DK27" i="1"/>
  <c r="DK41" i="1"/>
  <c r="DK10" i="1"/>
  <c r="DF22" i="1" s="1"/>
  <c r="DK11" i="1"/>
  <c r="DF9" i="1" s="1"/>
  <c r="DK30" i="1"/>
  <c r="DK40" i="1"/>
  <c r="DK14" i="1"/>
  <c r="DF21" i="1" s="1"/>
  <c r="DK8" i="1"/>
  <c r="DF5" i="1" s="1"/>
  <c r="DK22" i="1"/>
  <c r="DF26" i="1" s="1"/>
  <c r="DK15" i="1"/>
  <c r="DF14" i="1" s="1"/>
  <c r="DK5" i="1"/>
  <c r="DF34" i="1" s="1"/>
  <c r="DK13" i="1"/>
  <c r="DF10" i="1" s="1"/>
  <c r="DK20" i="1"/>
  <c r="DF18" i="1" s="1"/>
  <c r="DK32" i="1"/>
  <c r="DK37" i="1"/>
  <c r="DK43" i="1"/>
  <c r="DK12" i="1"/>
  <c r="DF33" i="1" s="1"/>
  <c r="DK39" i="1"/>
  <c r="DK6" i="1"/>
  <c r="DF25" i="1" s="1"/>
  <c r="DK35" i="1"/>
  <c r="DK18" i="1"/>
  <c r="DF29" i="1" s="1"/>
  <c r="DK36" i="1"/>
  <c r="EP21" i="2"/>
  <c r="DH9" i="2"/>
  <c r="DU18" i="2"/>
  <c r="EP36" i="2"/>
  <c r="DR39" i="1"/>
  <c r="DR17" i="1"/>
  <c r="DM17" i="1" s="1"/>
  <c r="DR11" i="1"/>
  <c r="DM33" i="1" s="1"/>
  <c r="DR43" i="1"/>
  <c r="DR38" i="1"/>
  <c r="DR33" i="1"/>
  <c r="DR34" i="1"/>
  <c r="DR26" i="1"/>
  <c r="DM31" i="1" s="1"/>
  <c r="DR20" i="1"/>
  <c r="DM30" i="1" s="1"/>
  <c r="DR24" i="1"/>
  <c r="DM14" i="1" s="1"/>
  <c r="DR25" i="1"/>
  <c r="DM28" i="1" s="1"/>
  <c r="DR14" i="1"/>
  <c r="DM29" i="1" s="1"/>
  <c r="DR40" i="1"/>
  <c r="DR36" i="1"/>
  <c r="DR29" i="1"/>
  <c r="DR30" i="1"/>
  <c r="DR23" i="1"/>
  <c r="DM26" i="1" s="1"/>
  <c r="DR18" i="1"/>
  <c r="DM22" i="1" s="1"/>
  <c r="DR22" i="1"/>
  <c r="DM19" i="1" s="1"/>
  <c r="DR9" i="1"/>
  <c r="DM25" i="1" s="1"/>
  <c r="DR13" i="1"/>
  <c r="DR7" i="1"/>
  <c r="DM23" i="1" s="1"/>
  <c r="DR44" i="1"/>
  <c r="DR42" i="1"/>
  <c r="DR35" i="1"/>
  <c r="DR27" i="1"/>
  <c r="DR28" i="1"/>
  <c r="DR21" i="1"/>
  <c r="DM8" i="1" s="1"/>
  <c r="DR12" i="1"/>
  <c r="DM21" i="1" s="1"/>
  <c r="DR6" i="1"/>
  <c r="DM32" i="1" s="1"/>
  <c r="DR16" i="1"/>
  <c r="DM12" i="1" s="1"/>
  <c r="DR10" i="1"/>
  <c r="DM11" i="1" s="1"/>
  <c r="DR5" i="1"/>
  <c r="DM34" i="1" s="1"/>
  <c r="DR41" i="1"/>
  <c r="DR37" i="1"/>
  <c r="DR31" i="1"/>
  <c r="DR32" i="1"/>
  <c r="DR19" i="1"/>
  <c r="DM6" i="1" s="1"/>
  <c r="DR15" i="1"/>
  <c r="DM9" i="1" s="1"/>
  <c r="DR8" i="1"/>
  <c r="DM5" i="1" s="1"/>
  <c r="DU30" i="2"/>
  <c r="DP12" i="2"/>
  <c r="DP17" i="2"/>
  <c r="DP26" i="2"/>
  <c r="DP37" i="2"/>
  <c r="EP25" i="2"/>
  <c r="DU34" i="2"/>
  <c r="EP33" i="2"/>
  <c r="DP8" i="2"/>
  <c r="DP22" i="2"/>
  <c r="DP14" i="2"/>
  <c r="DP11" i="2"/>
  <c r="DP18" i="2"/>
  <c r="DP23" i="2"/>
  <c r="DP28" i="2"/>
  <c r="DP31" i="2"/>
  <c r="DP36" i="2"/>
  <c r="DP40" i="2"/>
  <c r="DU31" i="2"/>
  <c r="EP37" i="2"/>
  <c r="DY28" i="1"/>
  <c r="DY26" i="1"/>
  <c r="DY13" i="1"/>
  <c r="DY42" i="1"/>
  <c r="DY37" i="1"/>
  <c r="DY12" i="1"/>
  <c r="DY10" i="1"/>
  <c r="DY32" i="1"/>
  <c r="DY16" i="1"/>
  <c r="DT21" i="1" s="1"/>
  <c r="DY44" i="1"/>
  <c r="DY40" i="1"/>
  <c r="DY39" i="1"/>
  <c r="DY30" i="1"/>
  <c r="DY24" i="1"/>
  <c r="DY19" i="1"/>
  <c r="DY15" i="1"/>
  <c r="DY11" i="1"/>
  <c r="DY7" i="1"/>
  <c r="DY43" i="1"/>
  <c r="DY35" i="1"/>
  <c r="DY34" i="1"/>
  <c r="DY27" i="1"/>
  <c r="DT29" i="1" s="1"/>
  <c r="DY23" i="1"/>
  <c r="DY18" i="1"/>
  <c r="DY14" i="1"/>
  <c r="DY6" i="1"/>
  <c r="DY38" i="1"/>
  <c r="DY33" i="1"/>
  <c r="DY31" i="1"/>
  <c r="DY21" i="1"/>
  <c r="DY17" i="1"/>
  <c r="DY9" i="1"/>
  <c r="DY5" i="1"/>
  <c r="DT34" i="1" s="1"/>
  <c r="DY41" i="1"/>
  <c r="DY36" i="1"/>
  <c r="DY29" i="1"/>
  <c r="DY25" i="1"/>
  <c r="DY20" i="1"/>
  <c r="DY22" i="1"/>
  <c r="DY8" i="1"/>
  <c r="EP32" i="2"/>
  <c r="EP8" i="2"/>
  <c r="DH43" i="2"/>
  <c r="DH42" i="2"/>
  <c r="DH38" i="2"/>
  <c r="DH24" i="2"/>
  <c r="DH14" i="2"/>
  <c r="DH20" i="2"/>
  <c r="DH12" i="2"/>
  <c r="DH41" i="2"/>
  <c r="DH16" i="2"/>
  <c r="DH28" i="2"/>
  <c r="DH13" i="2"/>
  <c r="DH15" i="2"/>
  <c r="DH35" i="2"/>
  <c r="DH39" i="2"/>
  <c r="DH17" i="2"/>
  <c r="DH7" i="2"/>
  <c r="DH23" i="2"/>
  <c r="DH40" i="2"/>
  <c r="DH10" i="2"/>
  <c r="DH37" i="2"/>
  <c r="DH33" i="2"/>
  <c r="DH29" i="2"/>
  <c r="DH32" i="2"/>
  <c r="DH25" i="2"/>
  <c r="DH26" i="2"/>
  <c r="DH11" i="2"/>
  <c r="DH36" i="2"/>
  <c r="DH27" i="2"/>
  <c r="DH8" i="2"/>
  <c r="DH21" i="2"/>
  <c r="DH5" i="2"/>
  <c r="DP7" i="2"/>
  <c r="DP9" i="2"/>
  <c r="DP5" i="2"/>
  <c r="DP38" i="2"/>
  <c r="DP29" i="2"/>
  <c r="DP39" i="2"/>
  <c r="DH18" i="2"/>
  <c r="DH30" i="2"/>
  <c r="EP27" i="2"/>
  <c r="DU19" i="2"/>
  <c r="EP5" i="2"/>
  <c r="DP16" i="2"/>
  <c r="DP6" i="2"/>
  <c r="DP30" i="2"/>
  <c r="DP13" i="2"/>
  <c r="DP20" i="2"/>
  <c r="DP33" i="2"/>
  <c r="DP25" i="2"/>
  <c r="DP32" i="2"/>
  <c r="DP41" i="2"/>
  <c r="DP42" i="2"/>
  <c r="DH31" i="2"/>
  <c r="EP29" i="2"/>
  <c r="EP11" i="2"/>
  <c r="DU9" i="2"/>
  <c r="EP26" i="2"/>
  <c r="CR30" i="1"/>
  <c r="CR22" i="1"/>
  <c r="CR12" i="1"/>
  <c r="CR13" i="1"/>
  <c r="CR10" i="1"/>
  <c r="ER24" i="1"/>
  <c r="ER16" i="1"/>
  <c r="ER25" i="1"/>
  <c r="ER27" i="1"/>
  <c r="ER22" i="1"/>
  <c r="ER11" i="1"/>
  <c r="ER26" i="1"/>
  <c r="CR24" i="1"/>
  <c r="CR25" i="1"/>
  <c r="CR11" i="1"/>
  <c r="CR9" i="1"/>
  <c r="CR7" i="1"/>
  <c r="CR15" i="1"/>
  <c r="CR6" i="1"/>
  <c r="CR23" i="1"/>
  <c r="CR19" i="1"/>
  <c r="CR27" i="1"/>
  <c r="ER18" i="1"/>
  <c r="ER19" i="1"/>
  <c r="ER8" i="1"/>
  <c r="DD43" i="1"/>
  <c r="DD40" i="1"/>
  <c r="DD38" i="1"/>
  <c r="DD31" i="1"/>
  <c r="DD29" i="1"/>
  <c r="DD26" i="1"/>
  <c r="DD25" i="1"/>
  <c r="DD23" i="1"/>
  <c r="DD20" i="1"/>
  <c r="DD18" i="1"/>
  <c r="DD16" i="1"/>
  <c r="DD12" i="1"/>
  <c r="DD11" i="1"/>
  <c r="DD14" i="1"/>
  <c r="DD8" i="1"/>
  <c r="DD6" i="1"/>
  <c r="DD44" i="1"/>
  <c r="DD42" i="1"/>
  <c r="DD41" i="1"/>
  <c r="DD39" i="1"/>
  <c r="DD37" i="1"/>
  <c r="DD35" i="1"/>
  <c r="DD33" i="1"/>
  <c r="DD36" i="1"/>
  <c r="DD34" i="1"/>
  <c r="DD27" i="1"/>
  <c r="DD32" i="1"/>
  <c r="DD30" i="1"/>
  <c r="DD28" i="1"/>
  <c r="DD24" i="1"/>
  <c r="DD21" i="1"/>
  <c r="DD19" i="1"/>
  <c r="DD17" i="1"/>
  <c r="DD15" i="1"/>
  <c r="DD22" i="1"/>
  <c r="DD9" i="1"/>
  <c r="DD13" i="1"/>
  <c r="DD10" i="1"/>
  <c r="DD7" i="1"/>
  <c r="DD5" i="1"/>
  <c r="CY32" i="1" s="1"/>
  <c r="ER15" i="1"/>
  <c r="ER7" i="1"/>
  <c r="ER28" i="1"/>
  <c r="CP44" i="1"/>
  <c r="CP42" i="1"/>
  <c r="CP41" i="1"/>
  <c r="CP39" i="1"/>
  <c r="CP37" i="1"/>
  <c r="CP35" i="1"/>
  <c r="CP31" i="1"/>
  <c r="CP29" i="1"/>
  <c r="CP26" i="1"/>
  <c r="CP32" i="1"/>
  <c r="CP30" i="1"/>
  <c r="CP28" i="1"/>
  <c r="CP24" i="1"/>
  <c r="CP21" i="1"/>
  <c r="CP19" i="1"/>
  <c r="CP17" i="1"/>
  <c r="CK29" i="1" s="1"/>
  <c r="CP15" i="1"/>
  <c r="CK12" i="1" s="1"/>
  <c r="CP12" i="1"/>
  <c r="CK30" i="1" s="1"/>
  <c r="CP9" i="1"/>
  <c r="CK22" i="1" s="1"/>
  <c r="CP14" i="1"/>
  <c r="CK19" i="1" s="1"/>
  <c r="CP10" i="1"/>
  <c r="CK32" i="1" s="1"/>
  <c r="CP7" i="1"/>
  <c r="CK9" i="1" s="1"/>
  <c r="CP5" i="1"/>
  <c r="CK11" i="1" s="1"/>
  <c r="ER29" i="1"/>
  <c r="ER37" i="1"/>
  <c r="ER41" i="1"/>
  <c r="ER20" i="1"/>
  <c r="ER31" i="1"/>
  <c r="ER32" i="1"/>
  <c r="ER34" i="1"/>
  <c r="ER39" i="1"/>
  <c r="ER43" i="1"/>
  <c r="ER44" i="1"/>
  <c r="CP43" i="1"/>
  <c r="CP40" i="1"/>
  <c r="CP38" i="1"/>
  <c r="CP36" i="1"/>
  <c r="CP34" i="1"/>
  <c r="CP27" i="1"/>
  <c r="CP33" i="1"/>
  <c r="CP25" i="1"/>
  <c r="CP23" i="1"/>
  <c r="CP20" i="1"/>
  <c r="CP18" i="1"/>
  <c r="CK13" i="1" s="1"/>
  <c r="CP16" i="1"/>
  <c r="CK6" i="1" s="1"/>
  <c r="CP22" i="1"/>
  <c r="CP11" i="1"/>
  <c r="CK5" i="1" s="1"/>
  <c r="CP13" i="1"/>
  <c r="CK21" i="1" s="1"/>
  <c r="CP8" i="1"/>
  <c r="CK33" i="1" s="1"/>
  <c r="CP6" i="1"/>
  <c r="CK25" i="1" s="1"/>
  <c r="ER5" i="1"/>
  <c r="ER6" i="1"/>
  <c r="ER33" i="1"/>
  <c r="ER30" i="1"/>
  <c r="ER36" i="1"/>
  <c r="ER13" i="1"/>
  <c r="ER35" i="1"/>
  <c r="ER38" i="1"/>
  <c r="ER40" i="1"/>
  <c r="ER42" i="1"/>
  <c r="CB44" i="1"/>
  <c r="CB40" i="1"/>
  <c r="CB41" i="1"/>
  <c r="CB37" i="1"/>
  <c r="CB42" i="1"/>
  <c r="CB39" i="1"/>
  <c r="CB36" i="1"/>
  <c r="CB31" i="1"/>
  <c r="CB27" i="1"/>
  <c r="CB33" i="1"/>
  <c r="CB30" i="1"/>
  <c r="CB25" i="1"/>
  <c r="CB23" i="1"/>
  <c r="CB20" i="1"/>
  <c r="CB18" i="1"/>
  <c r="CB16" i="1"/>
  <c r="CB12" i="1"/>
  <c r="CB11" i="1"/>
  <c r="CB14" i="1"/>
  <c r="CB10" i="1"/>
  <c r="CB7" i="1"/>
  <c r="CB5" i="1"/>
  <c r="CB43" i="1"/>
  <c r="CB38" i="1"/>
  <c r="CB35" i="1"/>
  <c r="CB34" i="1"/>
  <c r="CB29" i="1"/>
  <c r="CB26" i="1"/>
  <c r="CB32" i="1"/>
  <c r="CB28" i="1"/>
  <c r="CB24" i="1"/>
  <c r="CB21" i="1"/>
  <c r="CB19" i="1"/>
  <c r="CB17" i="1"/>
  <c r="CB15" i="1"/>
  <c r="CB22" i="1"/>
  <c r="CB9" i="1"/>
  <c r="CB13" i="1"/>
  <c r="CB8" i="1"/>
  <c r="CB6" i="1"/>
  <c r="ER23" i="1"/>
  <c r="ER21" i="1"/>
  <c r="ER17" i="1"/>
  <c r="ER10" i="1"/>
  <c r="CE44" i="1"/>
  <c r="CL44" i="1" s="1"/>
  <c r="CI8" i="1"/>
  <c r="CI22" i="1"/>
  <c r="CI14" i="1"/>
  <c r="CI33" i="1"/>
  <c r="CE13" i="1"/>
  <c r="CI36" i="1"/>
  <c r="CI44" i="1"/>
  <c r="CI10" i="1"/>
  <c r="CE12" i="1"/>
  <c r="CI15" i="1"/>
  <c r="CI23" i="1"/>
  <c r="CI27" i="1"/>
  <c r="CI34" i="1"/>
  <c r="CE38" i="1"/>
  <c r="CE42" i="1"/>
  <c r="CI5" i="1"/>
  <c r="CI11" i="1"/>
  <c r="CE15" i="1"/>
  <c r="CE14" i="1"/>
  <c r="CI18" i="1"/>
  <c r="CI24" i="1"/>
  <c r="CI30" i="1"/>
  <c r="CI26" i="1"/>
  <c r="CE35" i="1"/>
  <c r="CE36" i="1"/>
  <c r="CI39" i="1"/>
  <c r="CI40" i="1"/>
  <c r="CE43" i="1"/>
  <c r="CI25" i="1"/>
  <c r="CE37" i="1"/>
  <c r="CI17" i="1"/>
  <c r="CE41" i="1"/>
  <c r="CI21" i="1"/>
  <c r="CI29" i="1"/>
  <c r="CE40" i="1"/>
  <c r="CI6" i="1"/>
  <c r="CD26" i="1" s="1"/>
  <c r="CE8" i="1"/>
  <c r="CE20" i="1"/>
  <c r="CI19" i="1"/>
  <c r="CD24" i="1" s="1"/>
  <c r="CI31" i="1"/>
  <c r="CI35" i="1"/>
  <c r="CE39" i="1"/>
  <c r="CL39" i="1" s="1"/>
  <c r="CI43" i="1"/>
  <c r="CI7" i="1"/>
  <c r="CI9" i="1"/>
  <c r="CI13" i="1"/>
  <c r="CI12" i="1"/>
  <c r="CI16" i="1"/>
  <c r="CI20" i="1"/>
  <c r="CI28" i="1"/>
  <c r="CI32" i="1"/>
  <c r="CI37" i="1"/>
  <c r="CI38" i="1"/>
  <c r="CI41" i="1"/>
  <c r="CI42" i="1"/>
  <c r="ER14" i="1"/>
  <c r="ER12" i="1"/>
  <c r="ER9" i="1"/>
  <c r="BZ34" i="1" l="1"/>
  <c r="DT24" i="1"/>
  <c r="DT12" i="1"/>
  <c r="DT6" i="1"/>
  <c r="DT19" i="1"/>
  <c r="DH21" i="3"/>
  <c r="DH15" i="3"/>
  <c r="DH40" i="3"/>
  <c r="DP20" i="4"/>
  <c r="DH30" i="4"/>
  <c r="DH26" i="4"/>
  <c r="DH41" i="4"/>
  <c r="DP29" i="4"/>
  <c r="DP17" i="4"/>
  <c r="DT25" i="1"/>
  <c r="DT31" i="1"/>
  <c r="DH14" i="3"/>
  <c r="DH35" i="3"/>
  <c r="DH41" i="3"/>
  <c r="DP7" i="4"/>
  <c r="DH40" i="4"/>
  <c r="DH29" i="4"/>
  <c r="DP37" i="4"/>
  <c r="DH19" i="4"/>
  <c r="CY34" i="1"/>
  <c r="DH31" i="3"/>
  <c r="DH18" i="3"/>
  <c r="DH42" i="3"/>
  <c r="DH17" i="3"/>
  <c r="DH25" i="4"/>
  <c r="DH17" i="4"/>
  <c r="DH23" i="4"/>
  <c r="DH29" i="3"/>
  <c r="DH6" i="4"/>
  <c r="DH27" i="4"/>
  <c r="DT8" i="1"/>
  <c r="DT14" i="1"/>
  <c r="DT26" i="1"/>
  <c r="DT28" i="1"/>
  <c r="DT22" i="1"/>
  <c r="DT18" i="1"/>
  <c r="DT30" i="1"/>
  <c r="DT33" i="1"/>
  <c r="DT10" i="1"/>
  <c r="DT23" i="1"/>
  <c r="DT9" i="1"/>
  <c r="DT17" i="1"/>
  <c r="DT11" i="1"/>
  <c r="DT32" i="1"/>
  <c r="DT5" i="1"/>
  <c r="DO16" i="8"/>
  <c r="DO42" i="8"/>
  <c r="DO20" i="8"/>
  <c r="DO26" i="8"/>
  <c r="DO41" i="8"/>
  <c r="DO12" i="8"/>
  <c r="DO31" i="8"/>
  <c r="DO24" i="8"/>
  <c r="DO39" i="8"/>
  <c r="DO23" i="8"/>
  <c r="DO10" i="8"/>
  <c r="DO40" i="8"/>
  <c r="DO44" i="8"/>
  <c r="DO8" i="8"/>
  <c r="DO34" i="8"/>
  <c r="DO7" i="8"/>
  <c r="DO18" i="8"/>
  <c r="DO30" i="8"/>
  <c r="DO36" i="8"/>
  <c r="DO27" i="8"/>
  <c r="DO22" i="8"/>
  <c r="DO28" i="8"/>
  <c r="DO37" i="8"/>
  <c r="DO35" i="8"/>
  <c r="DO25" i="8"/>
  <c r="DO15" i="8"/>
  <c r="DO13" i="8"/>
  <c r="DO33" i="8"/>
  <c r="DO17" i="8"/>
  <c r="DO5" i="8"/>
  <c r="DO21" i="8"/>
  <c r="DO38" i="8"/>
  <c r="DO43" i="8"/>
  <c r="DO14" i="8"/>
  <c r="EP11" i="8"/>
  <c r="DW10" i="8"/>
  <c r="DW18" i="8"/>
  <c r="DW23" i="8"/>
  <c r="DW17" i="8"/>
  <c r="DW11" i="8"/>
  <c r="DW22" i="8"/>
  <c r="DW34" i="8"/>
  <c r="DW25" i="8"/>
  <c r="DW42" i="8"/>
  <c r="DW40" i="8"/>
  <c r="DO29" i="8"/>
  <c r="DO19" i="8"/>
  <c r="DP5" i="3"/>
  <c r="DP10" i="3"/>
  <c r="DP20" i="3"/>
  <c r="DP9" i="3"/>
  <c r="DP19" i="3"/>
  <c r="DP25" i="3"/>
  <c r="DP27" i="3"/>
  <c r="DP28" i="3"/>
  <c r="DP35" i="3"/>
  <c r="DP39" i="3"/>
  <c r="DP31" i="4"/>
  <c r="DH9" i="4"/>
  <c r="DH5" i="4"/>
  <c r="DH38" i="4"/>
  <c r="DP6" i="4"/>
  <c r="DP44" i="4"/>
  <c r="DP27" i="4"/>
  <c r="EP9" i="8"/>
  <c r="EP6" i="8"/>
  <c r="DO11" i="8"/>
  <c r="DW16" i="8"/>
  <c r="DW13" i="8"/>
  <c r="DW24" i="8"/>
  <c r="DW6" i="8"/>
  <c r="DW21" i="8"/>
  <c r="DW12" i="8"/>
  <c r="DW30" i="8"/>
  <c r="DW26" i="8"/>
  <c r="DW29" i="8"/>
  <c r="DW43" i="8"/>
  <c r="EP32" i="8"/>
  <c r="DP13" i="3"/>
  <c r="DP12" i="3"/>
  <c r="DP22" i="3"/>
  <c r="DP11" i="3"/>
  <c r="DP21" i="3"/>
  <c r="DP26" i="3"/>
  <c r="DP29" i="3"/>
  <c r="DP30" i="3"/>
  <c r="DP40" i="3"/>
  <c r="DP42" i="3"/>
  <c r="DO9" i="8"/>
  <c r="DO6" i="8"/>
  <c r="DW20" i="8"/>
  <c r="DW36" i="8"/>
  <c r="DW27" i="8"/>
  <c r="DW7" i="8"/>
  <c r="DW41" i="8"/>
  <c r="DW15" i="8"/>
  <c r="DW31" i="8"/>
  <c r="DW35" i="8"/>
  <c r="DW38" i="8"/>
  <c r="DW44" i="8"/>
  <c r="DO32" i="8"/>
  <c r="DP8" i="3"/>
  <c r="DP15" i="3"/>
  <c r="DP14" i="3"/>
  <c r="DP16" i="3"/>
  <c r="DP24" i="3"/>
  <c r="DP38" i="3"/>
  <c r="DP31" i="3"/>
  <c r="DP36" i="3"/>
  <c r="DP37" i="3"/>
  <c r="DP12" i="4"/>
  <c r="DH18" i="4"/>
  <c r="DH8" i="4"/>
  <c r="DH16" i="4"/>
  <c r="DH39" i="4"/>
  <c r="DP18" i="4"/>
  <c r="DP16" i="4"/>
  <c r="DW14" i="8"/>
  <c r="DW39" i="8"/>
  <c r="DW28" i="8"/>
  <c r="DW8" i="8"/>
  <c r="DV19" i="8" s="1"/>
  <c r="DW5" i="8"/>
  <c r="DV11" i="8" s="1"/>
  <c r="DW19" i="8"/>
  <c r="DW33" i="8"/>
  <c r="DW9" i="8"/>
  <c r="DW32" i="8"/>
  <c r="DW37" i="8"/>
  <c r="EP29" i="8"/>
  <c r="ES33" i="8" s="1"/>
  <c r="EP19" i="8"/>
  <c r="ES41" i="8" s="1"/>
  <c r="DP30" i="4"/>
  <c r="DP21" i="4"/>
  <c r="DH31" i="4"/>
  <c r="DH28" i="4"/>
  <c r="DH34" i="4"/>
  <c r="DH14" i="4"/>
  <c r="DH43" i="4"/>
  <c r="DH12" i="4"/>
  <c r="DH13" i="4"/>
  <c r="DH35" i="4"/>
  <c r="DP33" i="4"/>
  <c r="DP34" i="4"/>
  <c r="DP19" i="4"/>
  <c r="DP24" i="4"/>
  <c r="DP39" i="4"/>
  <c r="DP28" i="4"/>
  <c r="DP11" i="4"/>
  <c r="DP43" i="4"/>
  <c r="DP35" i="4"/>
  <c r="DP23" i="4"/>
  <c r="DP10" i="4"/>
  <c r="DU22" i="4"/>
  <c r="DW10" i="4" s="1"/>
  <c r="DH33" i="4"/>
  <c r="DH11" i="4"/>
  <c r="DH15" i="4"/>
  <c r="DH42" i="4"/>
  <c r="DH20" i="4"/>
  <c r="DH36" i="4"/>
  <c r="DH10" i="4"/>
  <c r="DP13" i="4"/>
  <c r="DO14" i="4" s="1"/>
  <c r="DP32" i="4"/>
  <c r="DP9" i="4"/>
  <c r="DP8" i="4"/>
  <c r="DO13" i="4" s="1"/>
  <c r="DP14" i="4"/>
  <c r="DP42" i="4"/>
  <c r="DP25" i="4"/>
  <c r="DH33" i="3"/>
  <c r="DH13" i="3"/>
  <c r="DH7" i="3"/>
  <c r="DH39" i="3"/>
  <c r="DH23" i="3"/>
  <c r="DH16" i="3"/>
  <c r="DH25" i="3"/>
  <c r="DH19" i="3"/>
  <c r="DH27" i="3"/>
  <c r="DH22" i="3"/>
  <c r="DH20" i="3"/>
  <c r="DH24" i="3"/>
  <c r="DH43" i="3"/>
  <c r="DH36" i="3"/>
  <c r="CR18" i="1"/>
  <c r="DM18" i="1"/>
  <c r="CR21" i="1"/>
  <c r="DO22" i="4"/>
  <c r="EP32" i="4"/>
  <c r="DW5" i="4"/>
  <c r="EP19" i="4"/>
  <c r="EP9" i="4"/>
  <c r="DW8" i="4"/>
  <c r="EP31" i="4"/>
  <c r="EP27" i="4"/>
  <c r="DW34" i="4"/>
  <c r="EP21" i="4"/>
  <c r="EP6" i="4"/>
  <c r="DO23" i="4"/>
  <c r="DO25" i="4"/>
  <c r="DO28" i="4"/>
  <c r="DW20" i="4"/>
  <c r="DO21" i="4"/>
  <c r="EP21" i="3"/>
  <c r="EP29" i="3"/>
  <c r="DO25" i="3"/>
  <c r="DO19" i="3"/>
  <c r="EP6" i="3"/>
  <c r="EP30" i="3"/>
  <c r="DO21" i="3"/>
  <c r="DO6" i="3"/>
  <c r="EP27" i="3"/>
  <c r="DW43" i="3"/>
  <c r="DW40" i="3"/>
  <c r="DW44" i="3"/>
  <c r="DW38" i="3"/>
  <c r="DW35" i="3"/>
  <c r="DW39" i="3"/>
  <c r="DW37" i="3"/>
  <c r="DW33" i="3"/>
  <c r="DW31" i="3"/>
  <c r="DW29" i="3"/>
  <c r="DW41" i="3"/>
  <c r="DW32" i="3"/>
  <c r="DW30" i="3"/>
  <c r="DW28" i="3"/>
  <c r="DW26" i="3"/>
  <c r="DW42" i="3"/>
  <c r="DW36" i="3"/>
  <c r="DW34" i="3"/>
  <c r="DW25" i="3"/>
  <c r="DW27" i="3"/>
  <c r="DW24" i="3"/>
  <c r="DW23" i="3"/>
  <c r="DW20" i="3"/>
  <c r="DW18" i="3"/>
  <c r="DW22" i="3"/>
  <c r="DW19" i="3"/>
  <c r="DW14" i="3"/>
  <c r="DW13" i="3"/>
  <c r="DW8" i="3"/>
  <c r="DW10" i="3"/>
  <c r="DW7" i="3"/>
  <c r="DW16" i="3"/>
  <c r="DW12" i="3"/>
  <c r="DW5" i="3"/>
  <c r="DV11" i="3" s="1"/>
  <c r="DW17" i="3"/>
  <c r="DW15" i="3"/>
  <c r="DW9" i="3"/>
  <c r="DW6" i="3"/>
  <c r="DW21" i="3"/>
  <c r="DW11" i="3"/>
  <c r="EP5" i="3"/>
  <c r="DO5" i="3"/>
  <c r="EP32" i="3"/>
  <c r="EP11" i="3"/>
  <c r="DO38" i="3"/>
  <c r="DO10" i="3"/>
  <c r="DO28" i="3"/>
  <c r="DO12" i="3"/>
  <c r="DO13" i="3"/>
  <c r="DO7" i="3"/>
  <c r="DO39" i="3"/>
  <c r="DO43" i="3"/>
  <c r="DO36" i="3"/>
  <c r="DO14" i="3"/>
  <c r="DO37" i="3"/>
  <c r="DO42" i="3"/>
  <c r="DO22" i="3"/>
  <c r="DO34" i="3"/>
  <c r="EP25" i="3"/>
  <c r="EP26" i="3"/>
  <c r="EP19" i="3"/>
  <c r="EP33" i="3"/>
  <c r="DO11" i="3"/>
  <c r="DW28" i="2"/>
  <c r="DO19" i="2"/>
  <c r="DW19" i="2"/>
  <c r="DW9" i="2"/>
  <c r="DW38" i="2"/>
  <c r="DO6" i="2"/>
  <c r="DW31" i="2"/>
  <c r="DW22" i="2"/>
  <c r="DW42" i="2"/>
  <c r="DW16" i="2"/>
  <c r="DW37" i="2"/>
  <c r="DW18" i="2"/>
  <c r="DW8" i="2"/>
  <c r="DW7" i="2"/>
  <c r="DO9" i="2"/>
  <c r="EP31" i="2"/>
  <c r="EP18" i="2"/>
  <c r="DW11" i="2"/>
  <c r="DW13" i="2"/>
  <c r="DW21" i="2"/>
  <c r="EP9" i="2"/>
  <c r="DW15" i="2"/>
  <c r="DW25" i="2"/>
  <c r="DW24" i="2"/>
  <c r="CY33" i="1"/>
  <c r="DW6" i="2"/>
  <c r="DW5" i="2"/>
  <c r="DW17" i="2"/>
  <c r="DW33" i="2"/>
  <c r="DW14" i="2"/>
  <c r="DW23" i="2"/>
  <c r="DW26" i="2"/>
  <c r="DW35" i="2"/>
  <c r="DW34" i="2"/>
  <c r="DW43" i="2"/>
  <c r="EP6" i="2"/>
  <c r="DW36" i="2"/>
  <c r="DW30" i="2"/>
  <c r="DW40" i="2"/>
  <c r="DW44" i="2"/>
  <c r="EP19" i="2"/>
  <c r="DO43" i="2"/>
  <c r="DO42" i="2"/>
  <c r="DO14" i="2"/>
  <c r="DO12" i="2"/>
  <c r="DO38" i="2"/>
  <c r="DO24" i="2"/>
  <c r="DO20" i="2"/>
  <c r="DO10" i="2"/>
  <c r="DO40" i="2"/>
  <c r="DO41" i="2"/>
  <c r="DO7" i="2"/>
  <c r="DO44" i="2"/>
  <c r="DO16" i="2"/>
  <c r="DO15" i="2"/>
  <c r="DO23" i="2"/>
  <c r="DO17" i="2"/>
  <c r="DO35" i="2"/>
  <c r="DO13" i="2"/>
  <c r="DO28" i="2"/>
  <c r="DO39" i="2"/>
  <c r="DO32" i="2"/>
  <c r="DO37" i="2"/>
  <c r="DO33" i="2"/>
  <c r="DO36" i="2"/>
  <c r="DO25" i="2"/>
  <c r="DO8" i="2"/>
  <c r="DO21" i="2"/>
  <c r="DO26" i="2"/>
  <c r="DO11" i="2"/>
  <c r="DO29" i="2"/>
  <c r="DO5" i="2"/>
  <c r="DO27" i="2"/>
  <c r="DO31" i="2"/>
  <c r="DO34" i="2"/>
  <c r="EP30" i="2"/>
  <c r="DO18" i="2"/>
  <c r="EP22" i="2"/>
  <c r="EP34" i="2"/>
  <c r="DW27" i="2"/>
  <c r="DW10" i="2"/>
  <c r="DW29" i="2"/>
  <c r="DW12" i="2"/>
  <c r="DW20" i="2"/>
  <c r="DW32" i="2"/>
  <c r="DW41" i="2"/>
  <c r="DW39" i="2"/>
  <c r="DO30" i="2"/>
  <c r="DO22" i="2"/>
  <c r="EN13" i="1"/>
  <c r="CY30" i="1"/>
  <c r="CY31" i="1"/>
  <c r="CY29" i="1"/>
  <c r="CY18" i="1"/>
  <c r="CY14" i="1"/>
  <c r="CY28" i="1"/>
  <c r="CY11" i="1"/>
  <c r="CY8" i="1"/>
  <c r="CD33" i="1"/>
  <c r="CD25" i="1"/>
  <c r="CD32" i="1"/>
  <c r="CD34" i="1"/>
  <c r="CE34" i="1" s="1"/>
  <c r="CL34" i="1" s="1"/>
  <c r="CS34" i="1" s="1"/>
  <c r="CZ34" i="1" s="1"/>
  <c r="DG34" i="1" s="1"/>
  <c r="DN34" i="1" s="1"/>
  <c r="CD29" i="1"/>
  <c r="CD30" i="1"/>
  <c r="CD21" i="1"/>
  <c r="CD11" i="1"/>
  <c r="CD28" i="1"/>
  <c r="CD9" i="1"/>
  <c r="CD5" i="1"/>
  <c r="BZ32" i="1"/>
  <c r="BZ33" i="1"/>
  <c r="BZ30" i="1"/>
  <c r="BZ31" i="1"/>
  <c r="BZ21" i="1"/>
  <c r="BZ6" i="1"/>
  <c r="BZ9" i="1"/>
  <c r="BZ5" i="1"/>
  <c r="BZ26" i="1"/>
  <c r="CE26" i="1" s="1"/>
  <c r="BZ27" i="1"/>
  <c r="CD7" i="1"/>
  <c r="CE7" i="1" s="1"/>
  <c r="BZ16" i="1"/>
  <c r="CD10" i="1"/>
  <c r="CE10" i="1" s="1"/>
  <c r="BZ22" i="1"/>
  <c r="CD27" i="1"/>
  <c r="CY19" i="1"/>
  <c r="CD18" i="1"/>
  <c r="EN18" i="1" s="1"/>
  <c r="CD17" i="1"/>
  <c r="CE17" i="1" s="1"/>
  <c r="CL17" i="1" s="1"/>
  <c r="CS17" i="1" s="1"/>
  <c r="CD16" i="1"/>
  <c r="CD23" i="1"/>
  <c r="CE23" i="1" s="1"/>
  <c r="CD19" i="1"/>
  <c r="BZ25" i="1"/>
  <c r="CY16" i="1"/>
  <c r="BZ11" i="1"/>
  <c r="CL8" i="1"/>
  <c r="CS8" i="1" s="1"/>
  <c r="CZ8" i="1" s="1"/>
  <c r="DG8" i="1" s="1"/>
  <c r="DN8" i="1" s="1"/>
  <c r="CD6" i="1"/>
  <c r="CE6" i="1" s="1"/>
  <c r="CL6" i="1" s="1"/>
  <c r="CS6" i="1" s="1"/>
  <c r="CY7" i="1"/>
  <c r="CD22" i="1"/>
  <c r="CL12" i="1"/>
  <c r="CY17" i="1"/>
  <c r="CY12" i="1"/>
  <c r="CY15" i="1"/>
  <c r="CY21" i="1"/>
  <c r="CL15" i="1"/>
  <c r="CS15" i="1" s="1"/>
  <c r="CY23" i="1"/>
  <c r="CY10" i="1"/>
  <c r="CY5" i="1"/>
  <c r="CY24" i="1"/>
  <c r="CE28" i="1"/>
  <c r="CE24" i="1"/>
  <c r="CY22" i="1"/>
  <c r="CY26" i="1"/>
  <c r="CY25" i="1"/>
  <c r="CY6" i="1"/>
  <c r="CY27" i="1"/>
  <c r="CY9" i="1"/>
  <c r="CS39" i="1"/>
  <c r="CZ39" i="1" s="1"/>
  <c r="DG39" i="1" s="1"/>
  <c r="DN39" i="1" s="1"/>
  <c r="CS44" i="1"/>
  <c r="CZ44" i="1" s="1"/>
  <c r="DG44" i="1" s="1"/>
  <c r="DN44" i="1" s="1"/>
  <c r="CL13" i="1"/>
  <c r="CL38" i="1"/>
  <c r="CL41" i="1"/>
  <c r="CL20" i="1"/>
  <c r="CL35" i="1"/>
  <c r="CL36" i="1"/>
  <c r="CL40" i="1"/>
  <c r="CL43" i="1"/>
  <c r="CL37" i="1"/>
  <c r="CL42" i="1"/>
  <c r="DW30" i="4" l="1"/>
  <c r="DO31" i="4"/>
  <c r="DO15" i="4"/>
  <c r="DO7" i="4"/>
  <c r="DW17" i="4"/>
  <c r="DW33" i="4"/>
  <c r="DW12" i="4"/>
  <c r="DW36" i="4"/>
  <c r="DO19" i="4"/>
  <c r="ES32" i="8"/>
  <c r="ES20" i="8"/>
  <c r="ES18" i="8"/>
  <c r="ES8" i="8"/>
  <c r="ES39" i="8"/>
  <c r="DO33" i="3"/>
  <c r="DW23" i="4"/>
  <c r="DO34" i="4"/>
  <c r="DO17" i="4"/>
  <c r="DW38" i="4"/>
  <c r="DW32" i="4"/>
  <c r="DW24" i="4"/>
  <c r="DW39" i="4"/>
  <c r="ES15" i="8"/>
  <c r="ES22" i="8"/>
  <c r="ES13" i="8"/>
  <c r="ES34" i="8"/>
  <c r="ES42" i="8"/>
  <c r="DV9" i="8"/>
  <c r="ES27" i="8"/>
  <c r="ES5" i="8"/>
  <c r="ES31" i="8"/>
  <c r="ES25" i="8"/>
  <c r="DV32" i="8"/>
  <c r="DO9" i="4"/>
  <c r="EN14" i="1"/>
  <c r="DW43" i="4"/>
  <c r="DW13" i="4"/>
  <c r="DW28" i="4"/>
  <c r="DW15" i="4"/>
  <c r="DW11" i="4"/>
  <c r="DW9" i="4"/>
  <c r="EP22" i="4"/>
  <c r="DO32" i="4"/>
  <c r="DV29" i="8"/>
  <c r="ES9" i="8"/>
  <c r="ES16" i="8"/>
  <c r="ES10" i="8"/>
  <c r="ES43" i="8"/>
  <c r="EQ25" i="8"/>
  <c r="EV25" i="8" s="1"/>
  <c r="DV6" i="8"/>
  <c r="DO31" i="3"/>
  <c r="DO35" i="3"/>
  <c r="DO20" i="3"/>
  <c r="DO40" i="3"/>
  <c r="DO15" i="3"/>
  <c r="DO44" i="3"/>
  <c r="DO16" i="3"/>
  <c r="DO30" i="3"/>
  <c r="DO26" i="3"/>
  <c r="DO27" i="3"/>
  <c r="DO33" i="4"/>
  <c r="DO16" i="4"/>
  <c r="DO39" i="4"/>
  <c r="DO36" i="4"/>
  <c r="DO6" i="4"/>
  <c r="ES17" i="8"/>
  <c r="ES12" i="8"/>
  <c r="ES11" i="8"/>
  <c r="ES21" i="8"/>
  <c r="ES6" i="8"/>
  <c r="EQ26" i="8" s="1"/>
  <c r="EV26" i="8" s="1"/>
  <c r="ES24" i="8"/>
  <c r="ES23" i="8"/>
  <c r="ES44" i="8"/>
  <c r="ES37" i="8"/>
  <c r="ES35" i="8"/>
  <c r="DO32" i="3"/>
  <c r="DO9" i="3"/>
  <c r="DO18" i="3"/>
  <c r="DO23" i="3"/>
  <c r="DO24" i="3"/>
  <c r="DO8" i="3"/>
  <c r="DO17" i="3"/>
  <c r="DO41" i="3"/>
  <c r="DO29" i="3"/>
  <c r="DO30" i="4"/>
  <c r="DO43" i="4"/>
  <c r="DO8" i="4"/>
  <c r="DO35" i="4"/>
  <c r="DV26" i="8"/>
  <c r="DV20" i="8"/>
  <c r="DV42" i="8"/>
  <c r="DV16" i="8"/>
  <c r="DV39" i="8"/>
  <c r="DV40" i="8"/>
  <c r="DV31" i="8"/>
  <c r="DV8" i="8"/>
  <c r="DV44" i="8"/>
  <c r="DV10" i="8"/>
  <c r="DV23" i="8"/>
  <c r="DV24" i="8"/>
  <c r="DV12" i="8"/>
  <c r="DV41" i="8"/>
  <c r="DV30" i="8"/>
  <c r="DV7" i="8"/>
  <c r="DV34" i="8"/>
  <c r="DV14" i="8"/>
  <c r="DV15" i="8"/>
  <c r="DV25" i="8"/>
  <c r="DV37" i="8"/>
  <c r="DV22" i="8"/>
  <c r="DV27" i="8"/>
  <c r="DV33" i="8"/>
  <c r="DV18" i="8"/>
  <c r="DV43" i="8"/>
  <c r="DV38" i="8"/>
  <c r="DV35" i="8"/>
  <c r="DV5" i="8"/>
  <c r="DV28" i="8"/>
  <c r="DV36" i="8"/>
  <c r="DV21" i="8"/>
  <c r="DV17" i="8"/>
  <c r="DV13" i="8"/>
  <c r="ES19" i="8"/>
  <c r="ES36" i="8"/>
  <c r="ES29" i="8"/>
  <c r="ES30" i="8"/>
  <c r="ES14" i="8"/>
  <c r="ES7" i="8"/>
  <c r="ES28" i="8"/>
  <c r="ES26" i="8"/>
  <c r="ES38" i="8"/>
  <c r="ES40" i="8"/>
  <c r="EQ6" i="8"/>
  <c r="EV6" i="8" s="1"/>
  <c r="DW44" i="4"/>
  <c r="DW21" i="4"/>
  <c r="DO27" i="4"/>
  <c r="DO18" i="4"/>
  <c r="DO5" i="4"/>
  <c r="DO24" i="4"/>
  <c r="DO40" i="4"/>
  <c r="DO12" i="4"/>
  <c r="DO42" i="4"/>
  <c r="DO41" i="4"/>
  <c r="DO38" i="4"/>
  <c r="DW16" i="4"/>
  <c r="DW25" i="4"/>
  <c r="DW14" i="4"/>
  <c r="DW42" i="4"/>
  <c r="DW26" i="4"/>
  <c r="DW29" i="4"/>
  <c r="DW41" i="4"/>
  <c r="DW27" i="4"/>
  <c r="DW18" i="4"/>
  <c r="DO37" i="4"/>
  <c r="DO11" i="4"/>
  <c r="DO20" i="4"/>
  <c r="DO26" i="4"/>
  <c r="DO29" i="4"/>
  <c r="DO10" i="4"/>
  <c r="DO44" i="4"/>
  <c r="DW40" i="4"/>
  <c r="DW19" i="4"/>
  <c r="DW7" i="4"/>
  <c r="DW37" i="4"/>
  <c r="DW31" i="4"/>
  <c r="DW22" i="4"/>
  <c r="DW6" i="4"/>
  <c r="DV31" i="4" s="1"/>
  <c r="DW35" i="4"/>
  <c r="ES37" i="4"/>
  <c r="ES23" i="4"/>
  <c r="DV5" i="3"/>
  <c r="EN32" i="1"/>
  <c r="ES38" i="4"/>
  <c r="ES34" i="4"/>
  <c r="ES17" i="4"/>
  <c r="ES24" i="4"/>
  <c r="ES10" i="4"/>
  <c r="ES6" i="4"/>
  <c r="ES43" i="4"/>
  <c r="ES42" i="4"/>
  <c r="ES19" i="4"/>
  <c r="EN28" i="1"/>
  <c r="DV25" i="3"/>
  <c r="ES8" i="4"/>
  <c r="ES15" i="4"/>
  <c r="ES7" i="4"/>
  <c r="ES25" i="4"/>
  <c r="ES20" i="4"/>
  <c r="ES22" i="4"/>
  <c r="ES26" i="4"/>
  <c r="ES33" i="4"/>
  <c r="ES39" i="4"/>
  <c r="DV13" i="4"/>
  <c r="DV14" i="4"/>
  <c r="DV30" i="4"/>
  <c r="DV25" i="4"/>
  <c r="ES11" i="4"/>
  <c r="ES13" i="4"/>
  <c r="ES12" i="4"/>
  <c r="ES21" i="4"/>
  <c r="ES9" i="4"/>
  <c r="ES27" i="4"/>
  <c r="ES28" i="4"/>
  <c r="ES35" i="4"/>
  <c r="ES32" i="4"/>
  <c r="ES41" i="4"/>
  <c r="ES14" i="4"/>
  <c r="ES5" i="4"/>
  <c r="ES16" i="4"/>
  <c r="ES18" i="4"/>
  <c r="ES31" i="4"/>
  <c r="ES30" i="4"/>
  <c r="ES29" i="4"/>
  <c r="ES44" i="4"/>
  <c r="ES36" i="4"/>
  <c r="ES40" i="4"/>
  <c r="DV32" i="3"/>
  <c r="DV27" i="3"/>
  <c r="DV33" i="3"/>
  <c r="DV19" i="3"/>
  <c r="DV29" i="3"/>
  <c r="DV26" i="3"/>
  <c r="DV22" i="2"/>
  <c r="ES44" i="3"/>
  <c r="ES41" i="3"/>
  <c r="ES42" i="3"/>
  <c r="ES40" i="3"/>
  <c r="ES39" i="3"/>
  <c r="ES43" i="3"/>
  <c r="ES37" i="3"/>
  <c r="ES35" i="3"/>
  <c r="ES32" i="3"/>
  <c r="ES36" i="3"/>
  <c r="ES30" i="3"/>
  <c r="ES28" i="3"/>
  <c r="ES34" i="3"/>
  <c r="ES31" i="3"/>
  <c r="ES29" i="3"/>
  <c r="ES27" i="3"/>
  <c r="ES38" i="3"/>
  <c r="ES33" i="3"/>
  <c r="ES25" i="3"/>
  <c r="ES24" i="3"/>
  <c r="ES22" i="3"/>
  <c r="ES21" i="3"/>
  <c r="ES19" i="3"/>
  <c r="ES17" i="3"/>
  <c r="ES23" i="3"/>
  <c r="ES16" i="3"/>
  <c r="ES9" i="3"/>
  <c r="ES6" i="3"/>
  <c r="ES14" i="3"/>
  <c r="ES15" i="3"/>
  <c r="ES10" i="3"/>
  <c r="ES7" i="3"/>
  <c r="ES26" i="3"/>
  <c r="ES11" i="3"/>
  <c r="ES8" i="3"/>
  <c r="ES20" i="3"/>
  <c r="ES18" i="3"/>
  <c r="ES13" i="3"/>
  <c r="ES12" i="3"/>
  <c r="ES5" i="3"/>
  <c r="DV10" i="3"/>
  <c r="DV41" i="3"/>
  <c r="DV28" i="3"/>
  <c r="DV16" i="3"/>
  <c r="DV38" i="3"/>
  <c r="DV8" i="3"/>
  <c r="DV12" i="3"/>
  <c r="DV44" i="3"/>
  <c r="DV17" i="3"/>
  <c r="DV37" i="3"/>
  <c r="DV20" i="3"/>
  <c r="DV39" i="3"/>
  <c r="DV24" i="3"/>
  <c r="DV7" i="3"/>
  <c r="DV35" i="3"/>
  <c r="DV18" i="3"/>
  <c r="DV14" i="3"/>
  <c r="DV40" i="3"/>
  <c r="DV42" i="3"/>
  <c r="DV36" i="3"/>
  <c r="DV23" i="3"/>
  <c r="DV43" i="3"/>
  <c r="DV15" i="3"/>
  <c r="DV13" i="3"/>
  <c r="DV31" i="3"/>
  <c r="DV22" i="3"/>
  <c r="DV34" i="3"/>
  <c r="DV9" i="3"/>
  <c r="DV6" i="3"/>
  <c r="DV30" i="3"/>
  <c r="DV21" i="3"/>
  <c r="DU34" i="1"/>
  <c r="DU8" i="1"/>
  <c r="DV43" i="2"/>
  <c r="DV42" i="2"/>
  <c r="DV20" i="2"/>
  <c r="DV24" i="2"/>
  <c r="DV14" i="2"/>
  <c r="DV38" i="2"/>
  <c r="DV12" i="2"/>
  <c r="DV35" i="2"/>
  <c r="DV17" i="2"/>
  <c r="DV7" i="2"/>
  <c r="DV10" i="2"/>
  <c r="DV28" i="2"/>
  <c r="DV13" i="2"/>
  <c r="DV23" i="2"/>
  <c r="DV40" i="2"/>
  <c r="DV44" i="2"/>
  <c r="DV16" i="2"/>
  <c r="DV41" i="2"/>
  <c r="DV39" i="2"/>
  <c r="DV15" i="2"/>
  <c r="DV27" i="2"/>
  <c r="DV21" i="2"/>
  <c r="DV8" i="2"/>
  <c r="DV36" i="2"/>
  <c r="DV25" i="2"/>
  <c r="DV33" i="2"/>
  <c r="DV37" i="2"/>
  <c r="DV29" i="2"/>
  <c r="DV5" i="2"/>
  <c r="DV11" i="2"/>
  <c r="DV26" i="2"/>
  <c r="DV32" i="2"/>
  <c r="ES16" i="2"/>
  <c r="ES18" i="2"/>
  <c r="ES28" i="2"/>
  <c r="ES13" i="2"/>
  <c r="ES21" i="2"/>
  <c r="ES35" i="2"/>
  <c r="ES31" i="2"/>
  <c r="ES42" i="2"/>
  <c r="ES44" i="2"/>
  <c r="DV9" i="2"/>
  <c r="DU44" i="1"/>
  <c r="EP44" i="1" s="1"/>
  <c r="DV6" i="2"/>
  <c r="ES26" i="2"/>
  <c r="ES7" i="2"/>
  <c r="ES10" i="2"/>
  <c r="ES39" i="2"/>
  <c r="ES15" i="2"/>
  <c r="ES23" i="2"/>
  <c r="ES25" i="2"/>
  <c r="ES33" i="2"/>
  <c r="ES37" i="2"/>
  <c r="ES41" i="2"/>
  <c r="DV34" i="2"/>
  <c r="DU39" i="1"/>
  <c r="EP39" i="1" s="1"/>
  <c r="CE21" i="1"/>
  <c r="CL21" i="1" s="1"/>
  <c r="CS21" i="1" s="1"/>
  <c r="CZ21" i="1" s="1"/>
  <c r="DG21" i="1" s="1"/>
  <c r="DN21" i="1" s="1"/>
  <c r="CE32" i="1"/>
  <c r="CL32" i="1" s="1"/>
  <c r="CS32" i="1" s="1"/>
  <c r="CZ32" i="1" s="1"/>
  <c r="DG32" i="1" s="1"/>
  <c r="DN32" i="1" s="1"/>
  <c r="DV30" i="2"/>
  <c r="DV19" i="2"/>
  <c r="ES6" i="2"/>
  <c r="ES12" i="2"/>
  <c r="ES20" i="2"/>
  <c r="ES22" i="2"/>
  <c r="ES11" i="2"/>
  <c r="ES30" i="2"/>
  <c r="ES32" i="2"/>
  <c r="ES29" i="2"/>
  <c r="ES36" i="2"/>
  <c r="ES43" i="2"/>
  <c r="DV31" i="2"/>
  <c r="ES19" i="2"/>
  <c r="ES9" i="2"/>
  <c r="ES8" i="2"/>
  <c r="ES14" i="2"/>
  <c r="ES5" i="2"/>
  <c r="ES17" i="2"/>
  <c r="ES24" i="2"/>
  <c r="ES27" i="2"/>
  <c r="ES34" i="2"/>
  <c r="ES38" i="2"/>
  <c r="ES40" i="2"/>
  <c r="DV18" i="2"/>
  <c r="EN30" i="1"/>
  <c r="EN33" i="1"/>
  <c r="CE25" i="1"/>
  <c r="CL25" i="1" s="1"/>
  <c r="CS25" i="1" s="1"/>
  <c r="CZ25" i="1" s="1"/>
  <c r="DG25" i="1" s="1"/>
  <c r="DN25" i="1" s="1"/>
  <c r="EN31" i="1"/>
  <c r="CE31" i="1"/>
  <c r="CL31" i="1" s="1"/>
  <c r="CS31" i="1" s="1"/>
  <c r="CZ31" i="1" s="1"/>
  <c r="DG31" i="1" s="1"/>
  <c r="DN31" i="1" s="1"/>
  <c r="CE9" i="1"/>
  <c r="CL9" i="1" s="1"/>
  <c r="CS9" i="1" s="1"/>
  <c r="CZ9" i="1" s="1"/>
  <c r="DG9" i="1" s="1"/>
  <c r="DN9" i="1" s="1"/>
  <c r="CE30" i="1"/>
  <c r="CL30" i="1" s="1"/>
  <c r="CS30" i="1" s="1"/>
  <c r="CZ30" i="1" s="1"/>
  <c r="DG30" i="1" s="1"/>
  <c r="DN30" i="1" s="1"/>
  <c r="CE5" i="1"/>
  <c r="CL5" i="1" s="1"/>
  <c r="CS5" i="1" s="1"/>
  <c r="CZ5" i="1" s="1"/>
  <c r="DG5" i="1" s="1"/>
  <c r="DN5" i="1" s="1"/>
  <c r="CE33" i="1"/>
  <c r="CL33" i="1" s="1"/>
  <c r="CS33" i="1" s="1"/>
  <c r="CZ33" i="1" s="1"/>
  <c r="DG33" i="1" s="1"/>
  <c r="DN33" i="1" s="1"/>
  <c r="EN5" i="1"/>
  <c r="EN34" i="1"/>
  <c r="EN29" i="1"/>
  <c r="CE29" i="1"/>
  <c r="CL29" i="1" s="1"/>
  <c r="CS29" i="1" s="1"/>
  <c r="CZ29" i="1" s="1"/>
  <c r="DG29" i="1" s="1"/>
  <c r="DN29" i="1" s="1"/>
  <c r="CE11" i="1"/>
  <c r="CL11" i="1" s="1"/>
  <c r="CS11" i="1" s="1"/>
  <c r="CZ11" i="1" s="1"/>
  <c r="DG11" i="1" s="1"/>
  <c r="DN11" i="1" s="1"/>
  <c r="CE22" i="1"/>
  <c r="CL22" i="1" s="1"/>
  <c r="CS22" i="1" s="1"/>
  <c r="CZ22" i="1" s="1"/>
  <c r="DG22" i="1" s="1"/>
  <c r="DN22" i="1" s="1"/>
  <c r="CE27" i="1"/>
  <c r="CL27" i="1" s="1"/>
  <c r="CS27" i="1" s="1"/>
  <c r="CZ27" i="1" s="1"/>
  <c r="DG27" i="1" s="1"/>
  <c r="DN27" i="1" s="1"/>
  <c r="CE16" i="1"/>
  <c r="CL16" i="1" s="1"/>
  <c r="CS16" i="1" s="1"/>
  <c r="CZ16" i="1" s="1"/>
  <c r="DG16" i="1" s="1"/>
  <c r="DN16" i="1" s="1"/>
  <c r="EN8" i="1"/>
  <c r="CL23" i="1"/>
  <c r="CS23" i="1" s="1"/>
  <c r="CZ23" i="1" s="1"/>
  <c r="DG23" i="1" s="1"/>
  <c r="DN23" i="1" s="1"/>
  <c r="EN19" i="1"/>
  <c r="CE18" i="1"/>
  <c r="EN17" i="1"/>
  <c r="EN23" i="1"/>
  <c r="CE19" i="1"/>
  <c r="CL19" i="1" s="1"/>
  <c r="CS19" i="1" s="1"/>
  <c r="CZ19" i="1" s="1"/>
  <c r="DG19" i="1" s="1"/>
  <c r="DN19" i="1" s="1"/>
  <c r="EN16" i="1"/>
  <c r="EN26" i="1"/>
  <c r="CL26" i="1"/>
  <c r="CS26" i="1" s="1"/>
  <c r="CZ26" i="1" s="1"/>
  <c r="DG26" i="1" s="1"/>
  <c r="DN26" i="1" s="1"/>
  <c r="CL7" i="1"/>
  <c r="CS7" i="1" s="1"/>
  <c r="CZ7" i="1" s="1"/>
  <c r="DG7" i="1" s="1"/>
  <c r="DN7" i="1" s="1"/>
  <c r="EN7" i="1"/>
  <c r="EN6" i="1"/>
  <c r="EN22" i="1"/>
  <c r="CL14" i="1"/>
  <c r="CS14" i="1" s="1"/>
  <c r="CZ14" i="1" s="1"/>
  <c r="EN27" i="1"/>
  <c r="CL28" i="1"/>
  <c r="CS28" i="1" s="1"/>
  <c r="CZ28" i="1" s="1"/>
  <c r="EN24" i="1"/>
  <c r="EN12" i="1"/>
  <c r="EN21" i="1"/>
  <c r="EN15" i="1"/>
  <c r="EN25" i="1"/>
  <c r="CZ17" i="1"/>
  <c r="DG17" i="1" s="1"/>
  <c r="DN17" i="1" s="1"/>
  <c r="EN11" i="1"/>
  <c r="EN10" i="1"/>
  <c r="CL24" i="1"/>
  <c r="CS24" i="1" s="1"/>
  <c r="CZ24" i="1" s="1"/>
  <c r="DG24" i="1" s="1"/>
  <c r="DN24" i="1" s="1"/>
  <c r="CL10" i="1"/>
  <c r="CS10" i="1" s="1"/>
  <c r="CZ10" i="1" s="1"/>
  <c r="DG10" i="1" s="1"/>
  <c r="DN10" i="1" s="1"/>
  <c r="CZ15" i="1"/>
  <c r="DG15" i="1" s="1"/>
  <c r="DN15" i="1" s="1"/>
  <c r="CZ6" i="1"/>
  <c r="DG6" i="1" s="1"/>
  <c r="DN6" i="1" s="1"/>
  <c r="EN9" i="1"/>
  <c r="CS36" i="1"/>
  <c r="CZ36" i="1" s="1"/>
  <c r="DG36" i="1" s="1"/>
  <c r="DN36" i="1" s="1"/>
  <c r="CS12" i="1"/>
  <c r="CZ12" i="1" s="1"/>
  <c r="DG12" i="1" s="1"/>
  <c r="DN12" i="1" s="1"/>
  <c r="CS42" i="1"/>
  <c r="CZ42" i="1" s="1"/>
  <c r="DG42" i="1" s="1"/>
  <c r="DN42" i="1" s="1"/>
  <c r="CS40" i="1"/>
  <c r="CZ40" i="1" s="1"/>
  <c r="DG40" i="1" s="1"/>
  <c r="DN40" i="1" s="1"/>
  <c r="CS20" i="1"/>
  <c r="CZ20" i="1" s="1"/>
  <c r="DG20" i="1" s="1"/>
  <c r="DN20" i="1" s="1"/>
  <c r="CS41" i="1"/>
  <c r="CZ41" i="1" s="1"/>
  <c r="DG41" i="1" s="1"/>
  <c r="DN41" i="1" s="1"/>
  <c r="CS13" i="1"/>
  <c r="CZ13" i="1" s="1"/>
  <c r="DG13" i="1" s="1"/>
  <c r="DN13" i="1" s="1"/>
  <c r="CS37" i="1"/>
  <c r="CZ37" i="1" s="1"/>
  <c r="DG37" i="1" s="1"/>
  <c r="DN37" i="1" s="1"/>
  <c r="CS43" i="1"/>
  <c r="CZ43" i="1" s="1"/>
  <c r="DG43" i="1" s="1"/>
  <c r="DN43" i="1" s="1"/>
  <c r="CS35" i="1"/>
  <c r="CZ35" i="1" s="1"/>
  <c r="DG35" i="1" s="1"/>
  <c r="DN35" i="1" s="1"/>
  <c r="CS38" i="1"/>
  <c r="CZ38" i="1" s="1"/>
  <c r="DG38" i="1" s="1"/>
  <c r="DN38" i="1" s="1"/>
  <c r="EQ11" i="8" l="1"/>
  <c r="EV11" i="8" s="1"/>
  <c r="DV34" i="4"/>
  <c r="DV41" i="4"/>
  <c r="EQ14" i="8"/>
  <c r="EV14" i="8" s="1"/>
  <c r="DV37" i="4"/>
  <c r="DV17" i="4"/>
  <c r="DV24" i="4"/>
  <c r="DV35" i="4"/>
  <c r="DV22" i="4"/>
  <c r="EQ38" i="8"/>
  <c r="EV38" i="8" s="1"/>
  <c r="EQ7" i="8"/>
  <c r="EV7" i="8" s="1"/>
  <c r="EQ43" i="8"/>
  <c r="EV43" i="8" s="1"/>
  <c r="EQ9" i="8"/>
  <c r="EV9" i="8" s="1"/>
  <c r="EQ13" i="8"/>
  <c r="EV13" i="8" s="1"/>
  <c r="EQ35" i="8"/>
  <c r="EV35" i="8" s="1"/>
  <c r="EQ34" i="8"/>
  <c r="EV34" i="8" s="1"/>
  <c r="EQ44" i="8"/>
  <c r="EV44" i="8" s="1"/>
  <c r="EQ24" i="8"/>
  <c r="EV24" i="8" s="1"/>
  <c r="EQ16" i="8"/>
  <c r="EV16" i="8" s="1"/>
  <c r="DV43" i="4"/>
  <c r="DV42" i="4"/>
  <c r="DV44" i="4"/>
  <c r="EQ33" i="8"/>
  <c r="EV33" i="8" s="1"/>
  <c r="EQ21" i="8"/>
  <c r="EV21" i="8" s="1"/>
  <c r="EQ27" i="8"/>
  <c r="EV27" i="8" s="1"/>
  <c r="EQ22" i="8"/>
  <c r="EV22" i="8" s="1"/>
  <c r="EQ28" i="8"/>
  <c r="EV28" i="8" s="1"/>
  <c r="EQ19" i="8"/>
  <c r="EV19" i="8" s="1"/>
  <c r="EQ17" i="8"/>
  <c r="EV17" i="8" s="1"/>
  <c r="EQ10" i="8"/>
  <c r="EV10" i="8" s="1"/>
  <c r="EQ41" i="8"/>
  <c r="EV41" i="8" s="1"/>
  <c r="EQ29" i="8"/>
  <c r="EV29" i="8" s="1"/>
  <c r="EQ18" i="8"/>
  <c r="EV18" i="8" s="1"/>
  <c r="EQ32" i="8"/>
  <c r="EV32" i="8" s="1"/>
  <c r="EQ37" i="8"/>
  <c r="EV37" i="8" s="1"/>
  <c r="EQ39" i="8"/>
  <c r="EV39" i="8" s="1"/>
  <c r="EQ12" i="8"/>
  <c r="EV12" i="8" s="1"/>
  <c r="EQ40" i="8"/>
  <c r="EV40" i="8" s="1"/>
  <c r="EQ20" i="8"/>
  <c r="EV20" i="8" s="1"/>
  <c r="DV9" i="4"/>
  <c r="DV11" i="4"/>
  <c r="DV15" i="4"/>
  <c r="DV16" i="4"/>
  <c r="DV10" i="4"/>
  <c r="DV27" i="4"/>
  <c r="EQ15" i="8"/>
  <c r="EV15" i="8" s="1"/>
  <c r="EQ30" i="8"/>
  <c r="EV30" i="8" s="1"/>
  <c r="EQ36" i="8"/>
  <c r="EV36" i="8" s="1"/>
  <c r="EQ5" i="8"/>
  <c r="EV5" i="8" s="1"/>
  <c r="EQ8" i="8"/>
  <c r="EV8" i="8" s="1"/>
  <c r="EQ23" i="8"/>
  <c r="EV23" i="8" s="1"/>
  <c r="EQ31" i="8"/>
  <c r="EV31" i="8" s="1"/>
  <c r="EQ42" i="8"/>
  <c r="EV42" i="8" s="1"/>
  <c r="DV33" i="4"/>
  <c r="DV26" i="4"/>
  <c r="DV20" i="4"/>
  <c r="DV12" i="4"/>
  <c r="DV23" i="4"/>
  <c r="DV36" i="4"/>
  <c r="DV38" i="4"/>
  <c r="DV6" i="4"/>
  <c r="DV21" i="4"/>
  <c r="DV32" i="4"/>
  <c r="DV28" i="4"/>
  <c r="DV18" i="4"/>
  <c r="DV5" i="4"/>
  <c r="DV8" i="4"/>
  <c r="DV29" i="4"/>
  <c r="DV40" i="4"/>
  <c r="DV7" i="4"/>
  <c r="DV39" i="4"/>
  <c r="DV19" i="4"/>
  <c r="EP34" i="1"/>
  <c r="EQ34" i="2"/>
  <c r="EV34" i="2" s="1"/>
  <c r="EQ21" i="4"/>
  <c r="EV21" i="4" s="1"/>
  <c r="EQ32" i="4"/>
  <c r="EV32" i="4" s="1"/>
  <c r="EQ27" i="4"/>
  <c r="EV27" i="4" s="1"/>
  <c r="EQ30" i="3"/>
  <c r="EV30" i="3" s="1"/>
  <c r="EQ19" i="4"/>
  <c r="EV19" i="4" s="1"/>
  <c r="EQ6" i="4"/>
  <c r="EV6" i="4" s="1"/>
  <c r="EQ22" i="4"/>
  <c r="EV22" i="4" s="1"/>
  <c r="EQ39" i="4"/>
  <c r="EV39" i="4" s="1"/>
  <c r="EQ7" i="4"/>
  <c r="EV7" i="4" s="1"/>
  <c r="EQ36" i="4"/>
  <c r="EV36" i="4" s="1"/>
  <c r="EQ35" i="4"/>
  <c r="EV35" i="4" s="1"/>
  <c r="EQ44" i="4"/>
  <c r="EV44" i="4" s="1"/>
  <c r="EQ10" i="4"/>
  <c r="EV10" i="4" s="1"/>
  <c r="EQ13" i="4"/>
  <c r="EV13" i="4" s="1"/>
  <c r="EQ38" i="4"/>
  <c r="EV38" i="4" s="1"/>
  <c r="EQ41" i="4"/>
  <c r="EV41" i="4" s="1"/>
  <c r="EQ43" i="4"/>
  <c r="EV43" i="4" s="1"/>
  <c r="EQ26" i="4"/>
  <c r="EV26" i="4" s="1"/>
  <c r="EQ14" i="4"/>
  <c r="EV14" i="4" s="1"/>
  <c r="EQ42" i="4"/>
  <c r="EV42" i="4" s="1"/>
  <c r="EQ23" i="4"/>
  <c r="EV23" i="4" s="1"/>
  <c r="EQ8" i="4"/>
  <c r="EV8" i="4" s="1"/>
  <c r="EQ17" i="4"/>
  <c r="EV17" i="4" s="1"/>
  <c r="EQ29" i="4"/>
  <c r="EV29" i="4" s="1"/>
  <c r="EQ24" i="4"/>
  <c r="EV24" i="4" s="1"/>
  <c r="EQ20" i="4"/>
  <c r="EV20" i="4" s="1"/>
  <c r="EQ15" i="4"/>
  <c r="EV15" i="4" s="1"/>
  <c r="EQ12" i="4"/>
  <c r="EV12" i="4" s="1"/>
  <c r="EQ40" i="4"/>
  <c r="EV40" i="4" s="1"/>
  <c r="EQ16" i="4"/>
  <c r="EV16" i="4" s="1"/>
  <c r="EQ11" i="4"/>
  <c r="EV11" i="4" s="1"/>
  <c r="EQ5" i="4"/>
  <c r="EV5" i="4" s="1"/>
  <c r="EQ34" i="4"/>
  <c r="EV34" i="4" s="1"/>
  <c r="EQ28" i="4"/>
  <c r="EV28" i="4" s="1"/>
  <c r="EQ25" i="4"/>
  <c r="EV25" i="4" s="1"/>
  <c r="EQ30" i="4"/>
  <c r="EV30" i="4" s="1"/>
  <c r="EQ37" i="4"/>
  <c r="EV37" i="4" s="1"/>
  <c r="EQ33" i="4"/>
  <c r="EV33" i="4" s="1"/>
  <c r="EQ18" i="4"/>
  <c r="EV18" i="4" s="1"/>
  <c r="EQ31" i="4"/>
  <c r="EV31" i="4" s="1"/>
  <c r="EQ9" i="4"/>
  <c r="EV9" i="4" s="1"/>
  <c r="EQ32" i="3"/>
  <c r="EV32" i="3" s="1"/>
  <c r="EQ26" i="3"/>
  <c r="EV26" i="3" s="1"/>
  <c r="EQ11" i="3"/>
  <c r="EV11" i="3" s="1"/>
  <c r="EQ21" i="3"/>
  <c r="EV21" i="3" s="1"/>
  <c r="EQ19" i="3"/>
  <c r="EV19" i="3" s="1"/>
  <c r="EP8" i="1"/>
  <c r="EQ17" i="3"/>
  <c r="EV17" i="3" s="1"/>
  <c r="EQ12" i="3"/>
  <c r="EV12" i="3" s="1"/>
  <c r="EQ38" i="3"/>
  <c r="EV38" i="3" s="1"/>
  <c r="EQ8" i="3"/>
  <c r="EV8" i="3" s="1"/>
  <c r="EQ16" i="3"/>
  <c r="EV16" i="3" s="1"/>
  <c r="EQ10" i="3"/>
  <c r="EV10" i="3" s="1"/>
  <c r="EQ41" i="3"/>
  <c r="EV41" i="3" s="1"/>
  <c r="EQ44" i="3"/>
  <c r="EV44" i="3" s="1"/>
  <c r="EQ28" i="3"/>
  <c r="EV28" i="3" s="1"/>
  <c r="EQ14" i="3"/>
  <c r="EV14" i="3" s="1"/>
  <c r="EQ24" i="3"/>
  <c r="EV24" i="3" s="1"/>
  <c r="EQ23" i="3"/>
  <c r="EV23" i="3" s="1"/>
  <c r="EQ18" i="3"/>
  <c r="EV18" i="3" s="1"/>
  <c r="EQ35" i="3"/>
  <c r="EV35" i="3" s="1"/>
  <c r="EQ39" i="3"/>
  <c r="EV39" i="3" s="1"/>
  <c r="EQ37" i="3"/>
  <c r="EV37" i="3" s="1"/>
  <c r="EQ13" i="3"/>
  <c r="EV13" i="3" s="1"/>
  <c r="EQ36" i="3"/>
  <c r="EV36" i="3" s="1"/>
  <c r="EQ42" i="3"/>
  <c r="EV42" i="3" s="1"/>
  <c r="EQ20" i="3"/>
  <c r="EV20" i="3" s="1"/>
  <c r="EQ15" i="3"/>
  <c r="EV15" i="3" s="1"/>
  <c r="EQ40" i="3"/>
  <c r="EV40" i="3" s="1"/>
  <c r="EQ7" i="3"/>
  <c r="EV7" i="3" s="1"/>
  <c r="EQ43" i="3"/>
  <c r="EV43" i="3" s="1"/>
  <c r="EQ31" i="3"/>
  <c r="EV31" i="3" s="1"/>
  <c r="EQ9" i="3"/>
  <c r="EV9" i="3" s="1"/>
  <c r="EQ34" i="3"/>
  <c r="EV34" i="3" s="1"/>
  <c r="EQ22" i="3"/>
  <c r="EV22" i="3" s="1"/>
  <c r="EQ5" i="3"/>
  <c r="EV5" i="3" s="1"/>
  <c r="EQ27" i="3"/>
  <c r="EV27" i="3" s="1"/>
  <c r="EQ29" i="3"/>
  <c r="EV29" i="3" s="1"/>
  <c r="EQ25" i="3"/>
  <c r="EV25" i="3" s="1"/>
  <c r="EQ6" i="3"/>
  <c r="EV6" i="3" s="1"/>
  <c r="EQ33" i="3"/>
  <c r="EV33" i="3" s="1"/>
  <c r="EQ30" i="2"/>
  <c r="EV30" i="2" s="1"/>
  <c r="EQ31" i="2"/>
  <c r="EV31" i="2" s="1"/>
  <c r="DU32" i="1"/>
  <c r="EP32" i="1" s="1"/>
  <c r="DU25" i="1"/>
  <c r="DU38" i="1"/>
  <c r="EP38" i="1" s="1"/>
  <c r="DU20" i="1"/>
  <c r="DU5" i="1"/>
  <c r="DU26" i="1"/>
  <c r="DU19" i="1"/>
  <c r="EP19" i="1" s="1"/>
  <c r="DU30" i="1"/>
  <c r="EP30" i="1" s="1"/>
  <c r="DU12" i="1"/>
  <c r="EP12" i="1" s="1"/>
  <c r="DU24" i="1"/>
  <c r="EP24" i="1" s="1"/>
  <c r="DU22" i="1"/>
  <c r="EP22" i="1" s="1"/>
  <c r="DU43" i="1"/>
  <c r="DU13" i="1"/>
  <c r="EP13" i="1" s="1"/>
  <c r="DU31" i="1"/>
  <c r="DU37" i="1"/>
  <c r="EP37" i="1" s="1"/>
  <c r="DU41" i="1"/>
  <c r="DU33" i="1"/>
  <c r="EP33" i="1" s="1"/>
  <c r="DU36" i="1"/>
  <c r="DU15" i="1"/>
  <c r="EP15" i="1" s="1"/>
  <c r="DU7" i="1"/>
  <c r="DU16" i="1"/>
  <c r="EP16" i="1" s="1"/>
  <c r="EQ19" i="2"/>
  <c r="EV19" i="2" s="1"/>
  <c r="EQ22" i="2"/>
  <c r="EV22" i="2" s="1"/>
  <c r="DU10" i="1"/>
  <c r="EP10" i="1" s="1"/>
  <c r="DU11" i="1"/>
  <c r="EP11" i="1" s="1"/>
  <c r="DU29" i="1"/>
  <c r="EP29" i="1" s="1"/>
  <c r="EQ18" i="2"/>
  <c r="EV18" i="2" s="1"/>
  <c r="DU42" i="1"/>
  <c r="EP42" i="1" s="1"/>
  <c r="DU17" i="1"/>
  <c r="EP17" i="1" s="1"/>
  <c r="DU21" i="1"/>
  <c r="EP21" i="1" s="1"/>
  <c r="DU27" i="1"/>
  <c r="EP27" i="1" s="1"/>
  <c r="DU35" i="1"/>
  <c r="EP35" i="1" s="1"/>
  <c r="DU6" i="1"/>
  <c r="EP6" i="1" s="1"/>
  <c r="DU23" i="1"/>
  <c r="DU40" i="1"/>
  <c r="EP40" i="1" s="1"/>
  <c r="DU9" i="1"/>
  <c r="EQ42" i="2"/>
  <c r="EV42" i="2" s="1"/>
  <c r="EQ43" i="2"/>
  <c r="EV43" i="2" s="1"/>
  <c r="EQ24" i="2"/>
  <c r="EV24" i="2" s="1"/>
  <c r="EQ20" i="2"/>
  <c r="EV20" i="2" s="1"/>
  <c r="EQ38" i="2"/>
  <c r="EV38" i="2" s="1"/>
  <c r="EQ12" i="2"/>
  <c r="EV12" i="2" s="1"/>
  <c r="EQ14" i="2"/>
  <c r="EV14" i="2" s="1"/>
  <c r="EQ39" i="2"/>
  <c r="EV39" i="2" s="1"/>
  <c r="EQ23" i="2"/>
  <c r="EV23" i="2" s="1"/>
  <c r="EQ7" i="2"/>
  <c r="EV7" i="2" s="1"/>
  <c r="EQ13" i="2"/>
  <c r="EV13" i="2" s="1"/>
  <c r="EQ41" i="2"/>
  <c r="EV41" i="2" s="1"/>
  <c r="EQ44" i="2"/>
  <c r="EV44" i="2" s="1"/>
  <c r="EQ17" i="2"/>
  <c r="EV17" i="2" s="1"/>
  <c r="EQ16" i="2"/>
  <c r="EV16" i="2" s="1"/>
  <c r="EQ40" i="2"/>
  <c r="EV40" i="2" s="1"/>
  <c r="EQ10" i="2"/>
  <c r="EV10" i="2" s="1"/>
  <c r="EQ28" i="2"/>
  <c r="EV28" i="2" s="1"/>
  <c r="EQ15" i="2"/>
  <c r="EV15" i="2" s="1"/>
  <c r="EQ35" i="2"/>
  <c r="EV35" i="2" s="1"/>
  <c r="EQ32" i="2"/>
  <c r="EV32" i="2" s="1"/>
  <c r="EQ26" i="2"/>
  <c r="EV26" i="2" s="1"/>
  <c r="EQ11" i="2"/>
  <c r="EV11" i="2" s="1"/>
  <c r="EQ29" i="2"/>
  <c r="EV29" i="2" s="1"/>
  <c r="EQ8" i="2"/>
  <c r="EV8" i="2" s="1"/>
  <c r="EQ36" i="2"/>
  <c r="EV36" i="2" s="1"/>
  <c r="EQ27" i="2"/>
  <c r="EV27" i="2" s="1"/>
  <c r="EQ25" i="2"/>
  <c r="EV25" i="2" s="1"/>
  <c r="EQ37" i="2"/>
  <c r="EV37" i="2" s="1"/>
  <c r="EQ21" i="2"/>
  <c r="EV21" i="2" s="1"/>
  <c r="EQ5" i="2"/>
  <c r="EV5" i="2" s="1"/>
  <c r="EQ33" i="2"/>
  <c r="EV33" i="2" s="1"/>
  <c r="EQ9" i="2"/>
  <c r="EV9" i="2" s="1"/>
  <c r="EQ6" i="2"/>
  <c r="EV6" i="2" s="1"/>
  <c r="DG28" i="1"/>
  <c r="DN28" i="1" s="1"/>
  <c r="DG14" i="1"/>
  <c r="DN14" i="1" s="1"/>
  <c r="EP5" i="1"/>
  <c r="CG42" i="1"/>
  <c r="CG13" i="1"/>
  <c r="CG32" i="1"/>
  <c r="CG36" i="1"/>
  <c r="CG41" i="1"/>
  <c r="CG11" i="1"/>
  <c r="CL18" i="1"/>
  <c r="CN22" i="1" s="1"/>
  <c r="CG31" i="1"/>
  <c r="CG33" i="1"/>
  <c r="CG40" i="1"/>
  <c r="CG18" i="1"/>
  <c r="CG19" i="1"/>
  <c r="CG14" i="1"/>
  <c r="CG20" i="1"/>
  <c r="CG16" i="1"/>
  <c r="CG29" i="1"/>
  <c r="CG21" i="1"/>
  <c r="CG6" i="1"/>
  <c r="CG7" i="1"/>
  <c r="CG34" i="1"/>
  <c r="CG27" i="1"/>
  <c r="CG15" i="1"/>
  <c r="CG9" i="1"/>
  <c r="CG17" i="1"/>
  <c r="CG22" i="1"/>
  <c r="CG38" i="1"/>
  <c r="CG44" i="1"/>
  <c r="CG10" i="1"/>
  <c r="CG23" i="1"/>
  <c r="CG5" i="1"/>
  <c r="CG26" i="1"/>
  <c r="CG35" i="1"/>
  <c r="CG30" i="1"/>
  <c r="CG39" i="1"/>
  <c r="CG12" i="1"/>
  <c r="CG24" i="1"/>
  <c r="CG37" i="1"/>
  <c r="CG8" i="1"/>
  <c r="CG43" i="1"/>
  <c r="CG28" i="1"/>
  <c r="CG25" i="1"/>
  <c r="EP31" i="1" l="1"/>
  <c r="DU14" i="1"/>
  <c r="EP14" i="1" s="1"/>
  <c r="EP36" i="1"/>
  <c r="EP20" i="1"/>
  <c r="EP25" i="1"/>
  <c r="EP43" i="1"/>
  <c r="EP41" i="1"/>
  <c r="EP26" i="1"/>
  <c r="EP9" i="1"/>
  <c r="EP7" i="1"/>
  <c r="EP23" i="1"/>
  <c r="DU28" i="1"/>
  <c r="EP28" i="1" s="1"/>
  <c r="CF26" i="1"/>
  <c r="CN5" i="1"/>
  <c r="CN44" i="1"/>
  <c r="CN33" i="1"/>
  <c r="CN39" i="1"/>
  <c r="CN30" i="1"/>
  <c r="CN12" i="1"/>
  <c r="CN16" i="1"/>
  <c r="CN27" i="1"/>
  <c r="CN21" i="1"/>
  <c r="CS18" i="1"/>
  <c r="CZ18" i="1" s="1"/>
  <c r="CN35" i="1"/>
  <c r="CN42" i="1"/>
  <c r="CN7" i="1"/>
  <c r="CN23" i="1"/>
  <c r="CN29" i="1"/>
  <c r="CN25" i="1"/>
  <c r="CN11" i="1"/>
  <c r="CN9" i="1"/>
  <c r="CN32" i="1"/>
  <c r="CN14" i="1"/>
  <c r="CN24" i="1"/>
  <c r="CN20" i="1"/>
  <c r="CN26" i="1"/>
  <c r="CN36" i="1"/>
  <c r="CN41" i="1"/>
  <c r="CN10" i="1"/>
  <c r="CN6" i="1"/>
  <c r="CN15" i="1"/>
  <c r="CN40" i="1"/>
  <c r="CN28" i="1"/>
  <c r="CN37" i="1"/>
  <c r="CF5" i="1"/>
  <c r="CN8" i="1"/>
  <c r="CN19" i="1"/>
  <c r="CN31" i="1"/>
  <c r="CN34" i="1"/>
  <c r="CN13" i="1"/>
  <c r="CN17" i="1"/>
  <c r="CN18" i="1"/>
  <c r="CN43" i="1"/>
  <c r="CN38" i="1"/>
  <c r="CF39" i="1"/>
  <c r="CF14" i="1"/>
  <c r="CF17" i="1"/>
  <c r="CF27" i="1"/>
  <c r="CF23" i="1"/>
  <c r="CF29" i="1"/>
  <c r="CF24" i="1"/>
  <c r="CF22" i="1"/>
  <c r="CF20" i="1"/>
  <c r="CF7" i="1"/>
  <c r="CF30" i="1"/>
  <c r="CF43" i="1"/>
  <c r="CF10" i="1"/>
  <c r="CF12" i="1"/>
  <c r="CF6" i="1"/>
  <c r="CF33" i="1"/>
  <c r="CF16" i="1"/>
  <c r="CF40" i="1"/>
  <c r="CF31" i="1"/>
  <c r="CF36" i="1"/>
  <c r="CF8" i="1"/>
  <c r="CF28" i="1"/>
  <c r="CF44" i="1"/>
  <c r="CF42" i="1"/>
  <c r="CF32" i="1"/>
  <c r="CF13" i="1"/>
  <c r="CF37" i="1"/>
  <c r="CF15" i="1"/>
  <c r="CF38" i="1"/>
  <c r="CF9" i="1"/>
  <c r="CF41" i="1"/>
  <c r="CF18" i="1"/>
  <c r="CF35" i="1"/>
  <c r="CF19" i="1"/>
  <c r="CF25" i="1"/>
  <c r="CF11" i="1"/>
  <c r="CF34" i="1"/>
  <c r="CF21" i="1"/>
  <c r="DB18" i="1" l="1"/>
  <c r="DG18" i="1"/>
  <c r="DN18" i="1" s="1"/>
  <c r="CU8" i="1"/>
  <c r="CM26" i="1"/>
  <c r="DB13" i="1"/>
  <c r="CU30" i="1"/>
  <c r="CU32" i="1"/>
  <c r="CU37" i="1"/>
  <c r="CM16" i="1"/>
  <c r="CU13" i="1"/>
  <c r="DB22" i="1"/>
  <c r="DB5" i="1"/>
  <c r="CU44" i="1"/>
  <c r="DB21" i="1"/>
  <c r="DB28" i="1"/>
  <c r="CU36" i="1"/>
  <c r="CU41" i="1"/>
  <c r="CU28" i="1"/>
  <c r="CU11" i="1"/>
  <c r="DB43" i="1"/>
  <c r="DB25" i="1"/>
  <c r="CU40" i="1"/>
  <c r="CU39" i="1"/>
  <c r="CU26" i="1"/>
  <c r="DB30" i="1"/>
  <c r="DB42" i="1"/>
  <c r="CU42" i="1"/>
  <c r="CU15" i="1"/>
  <c r="DB17" i="1"/>
  <c r="DB29" i="1"/>
  <c r="CU34" i="1"/>
  <c r="DB6" i="1"/>
  <c r="DB9" i="1"/>
  <c r="CU5" i="1"/>
  <c r="CU16" i="1"/>
  <c r="DB31" i="1"/>
  <c r="CU14" i="1"/>
  <c r="DB14" i="1"/>
  <c r="CU31" i="1"/>
  <c r="DB16" i="1"/>
  <c r="DB41" i="1"/>
  <c r="DB39" i="1"/>
  <c r="CU23" i="1"/>
  <c r="DB35" i="1"/>
  <c r="DB12" i="1"/>
  <c r="DB34" i="1"/>
  <c r="CU18" i="1"/>
  <c r="CU9" i="1"/>
  <c r="DB36" i="1"/>
  <c r="DB23" i="1"/>
  <c r="CU43" i="1"/>
  <c r="CU21" i="1"/>
  <c r="DB20" i="1"/>
  <c r="DB10" i="1"/>
  <c r="CU22" i="1"/>
  <c r="CU35" i="1"/>
  <c r="DB19" i="1"/>
  <c r="CU20" i="1"/>
  <c r="DB38" i="1"/>
  <c r="CU25" i="1"/>
  <c r="CU33" i="1"/>
  <c r="DB44" i="1"/>
  <c r="DB33" i="1"/>
  <c r="DB37" i="1"/>
  <c r="DB7" i="1"/>
  <c r="CU6" i="1"/>
  <c r="CU17" i="1"/>
  <c r="CU38" i="1"/>
  <c r="DB15" i="1"/>
  <c r="DB26" i="1"/>
  <c r="CU10" i="1"/>
  <c r="CU27" i="1"/>
  <c r="DB32" i="1"/>
  <c r="CU29" i="1"/>
  <c r="CU24" i="1"/>
  <c r="DB24" i="1"/>
  <c r="CU12" i="1"/>
  <c r="DB27" i="1"/>
  <c r="CU19" i="1"/>
  <c r="DB8" i="1"/>
  <c r="CU7" i="1"/>
  <c r="DB40" i="1"/>
  <c r="DB11" i="1"/>
  <c r="CM22" i="1"/>
  <c r="CM21" i="1"/>
  <c r="CM43" i="1"/>
  <c r="CM11" i="1"/>
  <c r="CM37" i="1"/>
  <c r="CM34" i="1"/>
  <c r="CM33" i="1"/>
  <c r="CM35" i="1"/>
  <c r="CM7" i="1"/>
  <c r="CM30" i="1"/>
  <c r="CM40" i="1"/>
  <c r="CM29" i="1"/>
  <c r="CM14" i="1"/>
  <c r="CM20" i="1"/>
  <c r="CM38" i="1"/>
  <c r="CM42" i="1"/>
  <c r="CM6" i="1"/>
  <c r="CM24" i="1"/>
  <c r="CM10" i="1"/>
  <c r="CM41" i="1"/>
  <c r="CM19" i="1"/>
  <c r="CM23" i="1"/>
  <c r="CM13" i="1"/>
  <c r="CM17" i="1"/>
  <c r="CM31" i="1"/>
  <c r="CM8" i="1"/>
  <c r="CM15" i="1"/>
  <c r="CM44" i="1"/>
  <c r="CM12" i="1"/>
  <c r="CM39" i="1"/>
  <c r="CM5" i="1"/>
  <c r="CM28" i="1"/>
  <c r="CM32" i="1"/>
  <c r="CM18" i="1"/>
  <c r="CM9" i="1"/>
  <c r="CM27" i="1"/>
  <c r="CM36" i="1"/>
  <c r="CM25" i="1"/>
  <c r="DU18" i="1" l="1"/>
  <c r="EP18" i="1" s="1"/>
  <c r="ES29" i="1" s="1"/>
  <c r="DP36" i="1"/>
  <c r="DP23" i="1"/>
  <c r="DP40" i="1"/>
  <c r="DP35" i="1"/>
  <c r="DP44" i="1"/>
  <c r="DP25" i="1"/>
  <c r="DP15" i="1"/>
  <c r="DP32" i="1"/>
  <c r="DP34" i="1"/>
  <c r="DP17" i="1"/>
  <c r="DP29" i="1"/>
  <c r="DP31" i="1"/>
  <c r="DP7" i="1"/>
  <c r="DP9" i="1"/>
  <c r="DP21" i="1"/>
  <c r="DP14" i="1"/>
  <c r="DP16" i="1"/>
  <c r="DP18" i="1"/>
  <c r="DP27" i="1"/>
  <c r="DP42" i="1"/>
  <c r="DP19" i="1"/>
  <c r="DP43" i="1"/>
  <c r="DP39" i="1"/>
  <c r="DP5" i="1"/>
  <c r="DP20" i="1"/>
  <c r="DP24" i="1"/>
  <c r="DP6" i="1"/>
  <c r="DP37" i="1"/>
  <c r="DP33" i="1"/>
  <c r="DP22" i="1"/>
  <c r="DP13" i="1"/>
  <c r="DP11" i="1"/>
  <c r="DP41" i="1"/>
  <c r="DP38" i="1"/>
  <c r="DP30" i="1"/>
  <c r="DP28" i="1"/>
  <c r="DP8" i="1"/>
  <c r="DP26" i="1"/>
  <c r="DP10" i="1"/>
  <c r="DP12" i="1"/>
  <c r="DI23" i="1"/>
  <c r="DI34" i="1"/>
  <c r="DI41" i="1"/>
  <c r="DI5" i="1"/>
  <c r="DI20" i="1"/>
  <c r="DI33" i="1"/>
  <c r="DI9" i="1"/>
  <c r="DI39" i="1"/>
  <c r="DI27" i="1"/>
  <c r="DI16" i="1"/>
  <c r="DI37" i="1"/>
  <c r="DI17" i="1"/>
  <c r="DI8" i="1"/>
  <c r="DI6" i="1"/>
  <c r="DI43" i="1"/>
  <c r="DI32" i="1"/>
  <c r="DI44" i="1"/>
  <c r="DI35" i="1"/>
  <c r="DI21" i="1"/>
  <c r="DI25" i="1"/>
  <c r="DI12" i="1"/>
  <c r="DI31" i="1"/>
  <c r="DI11" i="1"/>
  <c r="DI26" i="1"/>
  <c r="DI10" i="1"/>
  <c r="DI22" i="1"/>
  <c r="DI24" i="1"/>
  <c r="DI19" i="1"/>
  <c r="DI14" i="1"/>
  <c r="DI18" i="1"/>
  <c r="DI28" i="1"/>
  <c r="DI42" i="1"/>
  <c r="DI30" i="1"/>
  <c r="DI36" i="1"/>
  <c r="DI40" i="1"/>
  <c r="DI38" i="1"/>
  <c r="DI7" i="1"/>
  <c r="DI29" i="1"/>
  <c r="DI13" i="1"/>
  <c r="DI15" i="1"/>
  <c r="CT26" i="1"/>
  <c r="DA14" i="1"/>
  <c r="DA27" i="1"/>
  <c r="CT27" i="1"/>
  <c r="DA32" i="1"/>
  <c r="CT12" i="1"/>
  <c r="DA36" i="1"/>
  <c r="CT28" i="1"/>
  <c r="CT16" i="1"/>
  <c r="DA26" i="1"/>
  <c r="DA28" i="1"/>
  <c r="DA8" i="1"/>
  <c r="CT7" i="1"/>
  <c r="DA16" i="1"/>
  <c r="CT40" i="1"/>
  <c r="DA34" i="1"/>
  <c r="CT9" i="1"/>
  <c r="CT39" i="1"/>
  <c r="DA40" i="1"/>
  <c r="DA41" i="1"/>
  <c r="CT23" i="1"/>
  <c r="DA23" i="1"/>
  <c r="CT31" i="1"/>
  <c r="DA7" i="1"/>
  <c r="DA35" i="1"/>
  <c r="DA21" i="1"/>
  <c r="CT30" i="1"/>
  <c r="DA29" i="1"/>
  <c r="DA22" i="1"/>
  <c r="DA42" i="1"/>
  <c r="DA44" i="1"/>
  <c r="CT43" i="1"/>
  <c r="DA24" i="1"/>
  <c r="DA33" i="1"/>
  <c r="CT20" i="1"/>
  <c r="DA43" i="1"/>
  <c r="DA5" i="1"/>
  <c r="CT33" i="1"/>
  <c r="CT11" i="1"/>
  <c r="CT36" i="1"/>
  <c r="CT37" i="1"/>
  <c r="CT8" i="1"/>
  <c r="CT42" i="1"/>
  <c r="CT18" i="1"/>
  <c r="CT32" i="1"/>
  <c r="DA37" i="1"/>
  <c r="DA9" i="1"/>
  <c r="CT6" i="1"/>
  <c r="CT35" i="1"/>
  <c r="DA25" i="1"/>
  <c r="DA15" i="1"/>
  <c r="CT22" i="1"/>
  <c r="CT29" i="1"/>
  <c r="DA20" i="1"/>
  <c r="DA39" i="1"/>
  <c r="CT38" i="1"/>
  <c r="DA30" i="1"/>
  <c r="CT17" i="1"/>
  <c r="DA31" i="1"/>
  <c r="CT21" i="1"/>
  <c r="CT24" i="1"/>
  <c r="CT5" i="1"/>
  <c r="DA10" i="1"/>
  <c r="DA17" i="1"/>
  <c r="CT10" i="1"/>
  <c r="CT34" i="1"/>
  <c r="DA6" i="1"/>
  <c r="DA12" i="1"/>
  <c r="DA11" i="1"/>
  <c r="CT14" i="1"/>
  <c r="CT41" i="1"/>
  <c r="DA13" i="1"/>
  <c r="DA19" i="1"/>
  <c r="DA38" i="1"/>
  <c r="DA18" i="1"/>
  <c r="CT15" i="1"/>
  <c r="CT19" i="1"/>
  <c r="CT13" i="1"/>
  <c r="CT44" i="1"/>
  <c r="CT25" i="1"/>
  <c r="DO34" i="1" l="1"/>
  <c r="DO44" i="1"/>
  <c r="DO39" i="1"/>
  <c r="DO8" i="1"/>
  <c r="DO32" i="1"/>
  <c r="DO38" i="1"/>
  <c r="DO5" i="1"/>
  <c r="DO19" i="1"/>
  <c r="DO12" i="1"/>
  <c r="DO22" i="1"/>
  <c r="DO13" i="1"/>
  <c r="DO37" i="1"/>
  <c r="DO33" i="1"/>
  <c r="DO15" i="1"/>
  <c r="DO16" i="1"/>
  <c r="DO25" i="1"/>
  <c r="DO26" i="1"/>
  <c r="DO30" i="1"/>
  <c r="DO43" i="1"/>
  <c r="DO31" i="1"/>
  <c r="DO36" i="1"/>
  <c r="DO7" i="1"/>
  <c r="DO11" i="1"/>
  <c r="DO17" i="1"/>
  <c r="DO27" i="1"/>
  <c r="DO6" i="1"/>
  <c r="DO10" i="1"/>
  <c r="DO29" i="1"/>
  <c r="DO42" i="1"/>
  <c r="DO21" i="1"/>
  <c r="DO35" i="1"/>
  <c r="DO23" i="1"/>
  <c r="DO9" i="1"/>
  <c r="DO20" i="1"/>
  <c r="DO24" i="1"/>
  <c r="DO41" i="1"/>
  <c r="DO40" i="1"/>
  <c r="DO14" i="1"/>
  <c r="DO28" i="1"/>
  <c r="DW37" i="1"/>
  <c r="DW21" i="1"/>
  <c r="DW36" i="1"/>
  <c r="DW6" i="1"/>
  <c r="DW28" i="1"/>
  <c r="DW16" i="1"/>
  <c r="DW25" i="1"/>
  <c r="DW39" i="1"/>
  <c r="DW26" i="1"/>
  <c r="DW12" i="1"/>
  <c r="DW31" i="1"/>
  <c r="DW27" i="1"/>
  <c r="DW38" i="1"/>
  <c r="DW9" i="1"/>
  <c r="DW32" i="1"/>
  <c r="DW30" i="1"/>
  <c r="DW17" i="1"/>
  <c r="DW33" i="1"/>
  <c r="DW41" i="1"/>
  <c r="DW29" i="1"/>
  <c r="DW7" i="1"/>
  <c r="DW19" i="1"/>
  <c r="DW34" i="1"/>
  <c r="DW23" i="1"/>
  <c r="DW15" i="1"/>
  <c r="DW43" i="1"/>
  <c r="DW8" i="1"/>
  <c r="DW14" i="1"/>
  <c r="DW5" i="1"/>
  <c r="DW18" i="1"/>
  <c r="DW40" i="1"/>
  <c r="DW22" i="1"/>
  <c r="DW11" i="1"/>
  <c r="DW13" i="1"/>
  <c r="DW35" i="1"/>
  <c r="DW20" i="1"/>
  <c r="DW42" i="1"/>
  <c r="DW44" i="1"/>
  <c r="DW24" i="1"/>
  <c r="DW10" i="1"/>
  <c r="DO18" i="1"/>
  <c r="ES40" i="1"/>
  <c r="DH13" i="1"/>
  <c r="DH7" i="1"/>
  <c r="DH39" i="1"/>
  <c r="DH38" i="1"/>
  <c r="DH43" i="1"/>
  <c r="DH15" i="1"/>
  <c r="DH23" i="1"/>
  <c r="DH41" i="1"/>
  <c r="DH36" i="1"/>
  <c r="DH20" i="1"/>
  <c r="DH37" i="1"/>
  <c r="DH16" i="1"/>
  <c r="DH40" i="1"/>
  <c r="DH27" i="1"/>
  <c r="DH42" i="1"/>
  <c r="DH24" i="1"/>
  <c r="DH35" i="1"/>
  <c r="ES39" i="1"/>
  <c r="DH34" i="1"/>
  <c r="DH33" i="1"/>
  <c r="DH32" i="1"/>
  <c r="ES44" i="1"/>
  <c r="DH31" i="1"/>
  <c r="DH30" i="1"/>
  <c r="DH29" i="1"/>
  <c r="ES18" i="1"/>
  <c r="DH28" i="1"/>
  <c r="ES32" i="1"/>
  <c r="DH26" i="1"/>
  <c r="ES8" i="1"/>
  <c r="ES25" i="1"/>
  <c r="DH25" i="1"/>
  <c r="ES11" i="1"/>
  <c r="ES5" i="1"/>
  <c r="DH22" i="1"/>
  <c r="ES33" i="1"/>
  <c r="DH21" i="1"/>
  <c r="DH18" i="1"/>
  <c r="DH19" i="1"/>
  <c r="ES7" i="1"/>
  <c r="ES28" i="1"/>
  <c r="ES9" i="1"/>
  <c r="ES21" i="1"/>
  <c r="ES37" i="1"/>
  <c r="ES31" i="1"/>
  <c r="ES42" i="1"/>
  <c r="ES30" i="1"/>
  <c r="DH12" i="1"/>
  <c r="ES23" i="1"/>
  <c r="ES36" i="1"/>
  <c r="ES10" i="1"/>
  <c r="ES14" i="1"/>
  <c r="ES12" i="1"/>
  <c r="ES34" i="1"/>
  <c r="ES17" i="1"/>
  <c r="ES24" i="1"/>
  <c r="ES27" i="1"/>
  <c r="ES38" i="1"/>
  <c r="ES41" i="1"/>
  <c r="ES35" i="1"/>
  <c r="ES26" i="1"/>
  <c r="ES43" i="1"/>
  <c r="ES22" i="1"/>
  <c r="ES13" i="1"/>
  <c r="ES20" i="1"/>
  <c r="ES15" i="1"/>
  <c r="ES19" i="1"/>
  <c r="ES16" i="1"/>
  <c r="ES6" i="1"/>
  <c r="DH17" i="1"/>
  <c r="DH9" i="1"/>
  <c r="DH11" i="1"/>
  <c r="DH14" i="1"/>
  <c r="DH6" i="1"/>
  <c r="DH10" i="1"/>
  <c r="DH8" i="1"/>
  <c r="DH5" i="1"/>
  <c r="DV18" i="1" l="1"/>
  <c r="DV11" i="1"/>
  <c r="DV8" i="1"/>
  <c r="DV34" i="1"/>
  <c r="DV39" i="1"/>
  <c r="DV44" i="1"/>
  <c r="DV31" i="1"/>
  <c r="DV26" i="1"/>
  <c r="DV33" i="1"/>
  <c r="DV12" i="1"/>
  <c r="DV36" i="1"/>
  <c r="DV29" i="1"/>
  <c r="DV40" i="1"/>
  <c r="DV20" i="1"/>
  <c r="DV13" i="1"/>
  <c r="DV5" i="1"/>
  <c r="DV30" i="1"/>
  <c r="DV24" i="1"/>
  <c r="DV9" i="1"/>
  <c r="DV37" i="1"/>
  <c r="DV19" i="1"/>
  <c r="DV38" i="1"/>
  <c r="DV43" i="1"/>
  <c r="DV23" i="1"/>
  <c r="DV10" i="1"/>
  <c r="DV6" i="1"/>
  <c r="DV42" i="1"/>
  <c r="DV16" i="1"/>
  <c r="DV32" i="1"/>
  <c r="DV35" i="1"/>
  <c r="DV27" i="1"/>
  <c r="DV41" i="1"/>
  <c r="DV15" i="1"/>
  <c r="DV22" i="1"/>
  <c r="DV7" i="1"/>
  <c r="DV25" i="1"/>
  <c r="DV21" i="1"/>
  <c r="DV17" i="1"/>
  <c r="DV28" i="1"/>
  <c r="DV14" i="1"/>
  <c r="EQ34" i="1"/>
  <c r="EV34" i="1" s="1"/>
  <c r="EQ33" i="1"/>
  <c r="EV33" i="1" s="1"/>
  <c r="EQ31" i="1"/>
  <c r="EV31" i="1" s="1"/>
  <c r="EQ32" i="1"/>
  <c r="EV32" i="1" s="1"/>
  <c r="EQ30" i="1"/>
  <c r="EV30" i="1" s="1"/>
  <c r="EQ29" i="1"/>
  <c r="EV29" i="1" s="1"/>
  <c r="EQ28" i="1"/>
  <c r="EV28" i="1" s="1"/>
  <c r="EQ26" i="1"/>
  <c r="EV26" i="1" s="1"/>
  <c r="EQ25" i="1"/>
  <c r="EV25" i="1" s="1"/>
  <c r="EQ21" i="1"/>
  <c r="EV21" i="1" s="1"/>
  <c r="EQ22" i="1"/>
  <c r="EV22" i="1" s="1"/>
  <c r="EQ19" i="1"/>
  <c r="EV19" i="1" s="1"/>
  <c r="EQ8" i="1"/>
  <c r="EV8" i="1" s="1"/>
  <c r="EQ18" i="1"/>
  <c r="EV18" i="1" s="1"/>
  <c r="EQ15" i="1"/>
  <c r="EV15" i="1" s="1"/>
  <c r="EQ13" i="1"/>
  <c r="EV13" i="1" s="1"/>
  <c r="EQ17" i="1"/>
  <c r="EV17" i="1" s="1"/>
  <c r="EQ14" i="1"/>
  <c r="EV14" i="1" s="1"/>
  <c r="EQ39" i="1"/>
  <c r="EV39" i="1" s="1"/>
  <c r="EQ23" i="1"/>
  <c r="EV23" i="1" s="1"/>
  <c r="EQ36" i="1"/>
  <c r="EV36" i="1" s="1"/>
  <c r="EQ27" i="1"/>
  <c r="EV27" i="1" s="1"/>
  <c r="EQ40" i="1"/>
  <c r="EV40" i="1" s="1"/>
  <c r="EQ6" i="1"/>
  <c r="EV6" i="1" s="1"/>
  <c r="EQ11" i="1"/>
  <c r="EV11" i="1" s="1"/>
  <c r="EQ20" i="1"/>
  <c r="EV20" i="1" s="1"/>
  <c r="EQ10" i="1"/>
  <c r="EV10" i="1" s="1"/>
  <c r="EQ7" i="1"/>
  <c r="EV7" i="1" s="1"/>
  <c r="EQ38" i="1"/>
  <c r="EV38" i="1" s="1"/>
  <c r="EQ41" i="1"/>
  <c r="EV41" i="1" s="1"/>
  <c r="EQ44" i="1"/>
  <c r="EV44" i="1" s="1"/>
  <c r="EQ42" i="1"/>
  <c r="EV42" i="1" s="1"/>
  <c r="EQ43" i="1"/>
  <c r="EV43" i="1" s="1"/>
  <c r="EQ24" i="1"/>
  <c r="EV24" i="1" s="1"/>
  <c r="EQ35" i="1"/>
  <c r="EV35" i="1" s="1"/>
  <c r="EQ37" i="1"/>
  <c r="EV37" i="1" s="1"/>
  <c r="EQ9" i="1"/>
  <c r="EV9" i="1" s="1"/>
  <c r="EQ5" i="1"/>
  <c r="EV5" i="1" s="1"/>
  <c r="EQ16" i="1"/>
  <c r="EV16" i="1" s="1"/>
  <c r="EQ12" i="1"/>
  <c r="EV12" i="1" s="1"/>
</calcChain>
</file>

<file path=xl/comments1.xml><?xml version="1.0" encoding="utf-8"?>
<comments xmlns="http://schemas.openxmlformats.org/spreadsheetml/2006/main">
  <authors>
    <author>A.Sinitsyn</author>
    <author>A</author>
    <author>А.Синицын</author>
    <author>Alex</author>
    <author>CapSin</author>
  </authors>
  <commentList>
    <comment ref="G1" authorId="0" shapeId="0">
      <text>
        <r>
          <rPr>
            <b/>
            <sz val="8"/>
            <color indexed="8"/>
            <rFont val="Tahoma"/>
            <family val="2"/>
            <charset val="204"/>
          </rPr>
          <t>берем LOA и вычитаем передний свес</t>
        </r>
      </text>
    </comment>
    <comment ref="H1" authorId="0" shapeId="0">
      <text>
        <r>
          <rPr>
            <b/>
            <sz val="8"/>
            <color indexed="8"/>
            <rFont val="Tahoma"/>
            <family val="2"/>
            <charset val="204"/>
          </rPr>
          <t>Берем трубу и две мерных веревочки</t>
        </r>
      </text>
    </comment>
    <comment ref="J1" authorId="0" shapeId="0">
      <text>
        <r>
          <rPr>
            <b/>
            <sz val="8"/>
            <color indexed="8"/>
            <rFont val="Tahoma"/>
            <family val="2"/>
            <charset val="204"/>
          </rPr>
          <t>SA=0.5*I*J+0.5*P*E</t>
        </r>
      </text>
    </comment>
    <comment ref="M1" authorId="0" shapeId="0">
      <text>
        <r>
          <rPr>
            <b/>
            <sz val="8"/>
            <color indexed="8"/>
            <rFont val="Tahoma"/>
            <family val="2"/>
            <charset val="204"/>
          </rPr>
          <t>3-лопасной нескладной
+5% к баллу</t>
        </r>
      </text>
    </comment>
    <comment ref="N1" authorId="0" shapeId="0">
      <text>
        <r>
          <rPr>
            <b/>
            <sz val="8"/>
            <color indexed="8"/>
            <rFont val="Tahoma"/>
            <family val="2"/>
            <charset val="204"/>
          </rPr>
          <t>+7% к баллу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Z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B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E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G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J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L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O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Q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T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V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Y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A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D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F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I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K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N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P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S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U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I2" authorId="0" shapeId="0">
      <text>
        <r>
          <rPr>
            <b/>
            <sz val="8"/>
            <color indexed="8"/>
            <rFont val="Tahoma"/>
            <family val="2"/>
            <charset val="204"/>
          </rPr>
          <t>Фунтов в тонне</t>
        </r>
      </text>
    </comment>
    <comment ref="J2" authorId="0" shapeId="0">
      <text>
        <r>
          <rPr>
            <b/>
            <sz val="8"/>
            <color indexed="8"/>
            <rFont val="Tahoma"/>
            <family val="2"/>
            <charset val="204"/>
          </rPr>
          <t>Футов в метре</t>
        </r>
      </text>
    </comment>
    <comment ref="K2" authorId="1" shapeId="0">
      <text>
        <r>
          <rPr>
            <b/>
            <sz val="8"/>
            <color indexed="81"/>
            <rFont val="Tahoma"/>
            <family val="2"/>
            <charset val="204"/>
          </rPr>
          <t>база для вычисления балла на сильный ветер</t>
        </r>
      </text>
    </comment>
    <comment ref="R3" authorId="2" shapeId="0">
      <text>
        <r>
          <rPr>
            <b/>
            <sz val="8"/>
            <color indexed="81"/>
            <rFont val="Tahoma"/>
            <family val="2"/>
            <charset val="204"/>
          </rPr>
          <t>с гандикапом 1, иначе 0</t>
        </r>
      </text>
    </comment>
    <comment ref="V3" authorId="0" shapeId="0">
      <text>
        <r>
          <rPr>
            <b/>
            <sz val="8"/>
            <color indexed="8"/>
            <rFont val="Tahoma"/>
            <family val="2"/>
            <charset val="204"/>
          </rPr>
          <t>заданный коэффициент В</t>
        </r>
      </text>
    </comment>
    <comment ref="Q4" authorId="0" shape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R4" authorId="0" shape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S4" authorId="0" shapeId="0">
      <text>
        <r>
          <rPr>
            <b/>
            <sz val="8"/>
            <color indexed="81"/>
            <rFont val="Tahoma"/>
            <family val="2"/>
            <charset val="204"/>
          </rPr>
          <t>кол-во яхт в выбранной группе</t>
        </r>
      </text>
    </comment>
    <comment ref="V4" authorId="0" shapeId="0">
      <text>
        <r>
          <rPr>
            <b/>
            <sz val="8"/>
            <color indexed="8"/>
            <rFont val="Tahoma"/>
            <family val="2"/>
            <charset val="204"/>
          </rPr>
          <t>вычисленный коэффициент 
А=В+средний балл</t>
        </r>
      </text>
    </comment>
    <comment ref="AB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G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L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Q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V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A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F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K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P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U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EO4" authorId="3" shapeId="0">
      <text>
        <r>
          <rPr>
            <sz val="8"/>
            <color indexed="81"/>
            <rFont val="Tahoma"/>
            <family val="2"/>
            <charset val="204"/>
          </rPr>
          <t xml:space="preserve">за детей до 15 лет
</t>
        </r>
      </text>
    </comment>
    <comment ref="CK5" authorId="4" shapeId="0">
      <text>
        <r>
          <rPr>
            <b/>
            <sz val="8"/>
            <color indexed="81"/>
            <rFont val="Tahoma"/>
            <family val="2"/>
            <charset val="204"/>
          </rPr>
          <t>коэф 2 за сложность: штилевая, штормовая, ночная, длинная</t>
        </r>
      </text>
    </comment>
    <comment ref="BH11" authorId="1" shapeId="0">
      <text>
        <r>
          <rPr>
            <sz val="8"/>
            <color indexed="81"/>
            <rFont val="Tahoma"/>
            <family val="2"/>
            <charset val="204"/>
          </rPr>
          <t xml:space="preserve">столнулся с 40
</t>
        </r>
      </text>
    </comment>
    <comment ref="EO12" authorId="4" shapeId="0">
      <text>
        <r>
          <rPr>
            <b/>
            <sz val="8"/>
            <color indexed="81"/>
            <rFont val="Tahoma"/>
            <family val="2"/>
            <charset val="204"/>
          </rPr>
          <t>нарушение на старте 6 гонки (левый галс)</t>
        </r>
      </text>
    </comment>
    <comment ref="BH17" authorId="1" shapeId="0">
      <text>
        <r>
          <rPr>
            <b/>
            <sz val="8"/>
            <color indexed="81"/>
            <rFont val="Tahoma"/>
            <family val="2"/>
            <charset val="204"/>
          </rPr>
          <t>за дачу штормового старта</t>
        </r>
      </text>
    </comment>
    <comment ref="B18" authorId="4" shapeId="0">
      <text>
        <r>
          <rPr>
            <b/>
            <sz val="8"/>
            <color indexed="81"/>
            <rFont val="Tahoma"/>
            <family val="2"/>
            <charset val="204"/>
          </rPr>
          <t>размеры из 17 регаты</t>
        </r>
      </text>
    </comment>
    <comment ref="B32" authorId="1" shapeId="0">
      <text>
        <r>
          <rPr>
            <b/>
            <sz val="8"/>
            <color indexed="81"/>
            <rFont val="Tahoma"/>
            <family val="2"/>
            <charset val="204"/>
          </rPr>
          <t>размеры с картинки</t>
        </r>
      </text>
    </comment>
    <comment ref="G3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дадено 12.58824</t>
        </r>
      </text>
    </comment>
  </commentList>
</comments>
</file>

<file path=xl/comments2.xml><?xml version="1.0" encoding="utf-8"?>
<comments xmlns="http://schemas.openxmlformats.org/spreadsheetml/2006/main">
  <authors>
    <author>A.Sinitsyn</author>
    <author>A</author>
    <author>А.Синицын</author>
    <author>Alex</author>
    <author>CapSin</author>
  </authors>
  <commentList>
    <comment ref="G1" authorId="0" shapeId="0">
      <text>
        <r>
          <rPr>
            <b/>
            <sz val="8"/>
            <color indexed="8"/>
            <rFont val="Tahoma"/>
            <family val="2"/>
            <charset val="204"/>
          </rPr>
          <t>берем LOA и вычитаем передний свес</t>
        </r>
      </text>
    </comment>
    <comment ref="H1" authorId="0" shapeId="0">
      <text>
        <r>
          <rPr>
            <b/>
            <sz val="8"/>
            <color indexed="8"/>
            <rFont val="Tahoma"/>
            <family val="2"/>
            <charset val="204"/>
          </rPr>
          <t>Берем трубу и две мерных веревочки</t>
        </r>
      </text>
    </comment>
    <comment ref="J1" authorId="0" shapeId="0">
      <text>
        <r>
          <rPr>
            <b/>
            <sz val="8"/>
            <color indexed="8"/>
            <rFont val="Tahoma"/>
            <family val="2"/>
            <charset val="204"/>
          </rPr>
          <t>SA=0.5*I*J+0.5*P*E</t>
        </r>
      </text>
    </comment>
    <comment ref="M1" authorId="0" shapeId="0">
      <text>
        <r>
          <rPr>
            <b/>
            <sz val="8"/>
            <color indexed="8"/>
            <rFont val="Tahoma"/>
            <family val="2"/>
            <charset val="204"/>
          </rPr>
          <t>3-лопасной нескладной
+5% к баллу</t>
        </r>
      </text>
    </comment>
    <comment ref="N1" authorId="0" shapeId="0">
      <text>
        <r>
          <rPr>
            <b/>
            <sz val="8"/>
            <color indexed="8"/>
            <rFont val="Tahoma"/>
            <family val="2"/>
            <charset val="204"/>
          </rPr>
          <t>+7% к баллу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Z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B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E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G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J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L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O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Q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T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V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Y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A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D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F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I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K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N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P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S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U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I2" authorId="0" shapeId="0">
      <text>
        <r>
          <rPr>
            <b/>
            <sz val="8"/>
            <color indexed="8"/>
            <rFont val="Tahoma"/>
            <family val="2"/>
            <charset val="204"/>
          </rPr>
          <t>Фунтов в тонне</t>
        </r>
      </text>
    </comment>
    <comment ref="J2" authorId="0" shapeId="0">
      <text>
        <r>
          <rPr>
            <b/>
            <sz val="8"/>
            <color indexed="8"/>
            <rFont val="Tahoma"/>
            <family val="2"/>
            <charset val="204"/>
          </rPr>
          <t>Футов в метре</t>
        </r>
      </text>
    </comment>
    <comment ref="K2" authorId="1" shapeId="0">
      <text>
        <r>
          <rPr>
            <b/>
            <sz val="8"/>
            <color indexed="81"/>
            <rFont val="Tahoma"/>
            <family val="2"/>
            <charset val="204"/>
          </rPr>
          <t>база для вычисления балла на сильный ветер</t>
        </r>
      </text>
    </comment>
    <comment ref="R3" authorId="2" shapeId="0">
      <text>
        <r>
          <rPr>
            <b/>
            <sz val="8"/>
            <color indexed="81"/>
            <rFont val="Tahoma"/>
            <family val="2"/>
            <charset val="204"/>
          </rPr>
          <t>с гандикапом 1, иначе 0</t>
        </r>
      </text>
    </comment>
    <comment ref="V3" authorId="0" shapeId="0">
      <text>
        <r>
          <rPr>
            <b/>
            <sz val="8"/>
            <color indexed="8"/>
            <rFont val="Tahoma"/>
            <family val="2"/>
            <charset val="204"/>
          </rPr>
          <t>заданный коэффициент В</t>
        </r>
      </text>
    </comment>
    <comment ref="Q4" authorId="0" shape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R4" authorId="0" shape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S4" authorId="0" shapeId="0">
      <text>
        <r>
          <rPr>
            <b/>
            <sz val="8"/>
            <color indexed="81"/>
            <rFont val="Tahoma"/>
            <family val="2"/>
            <charset val="204"/>
          </rPr>
          <t>кол-во яхт в выбранной группе</t>
        </r>
      </text>
    </comment>
    <comment ref="V4" authorId="0" shapeId="0">
      <text>
        <r>
          <rPr>
            <b/>
            <sz val="8"/>
            <color indexed="8"/>
            <rFont val="Tahoma"/>
            <family val="2"/>
            <charset val="204"/>
          </rPr>
          <t>вычисленный коэффициент 
А=В+средний балл</t>
        </r>
      </text>
    </comment>
    <comment ref="AB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G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L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Q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V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A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F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K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P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U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EO4" authorId="3" shapeId="0">
      <text>
        <r>
          <rPr>
            <sz val="8"/>
            <color indexed="81"/>
            <rFont val="Tahoma"/>
            <family val="2"/>
            <charset val="204"/>
          </rPr>
          <t xml:space="preserve">за детей до 15 лет
</t>
        </r>
      </text>
    </comment>
    <comment ref="CK5" authorId="4" shapeId="0">
      <text>
        <r>
          <rPr>
            <b/>
            <sz val="8"/>
            <color indexed="81"/>
            <rFont val="Tahoma"/>
            <family val="2"/>
            <charset val="204"/>
          </rPr>
          <t>коэф 2 за сложность: штилевая, штормовая, ночная, длинная</t>
        </r>
      </text>
    </comment>
    <comment ref="BH11" authorId="1" shapeId="0">
      <text>
        <r>
          <rPr>
            <sz val="8"/>
            <color indexed="81"/>
            <rFont val="Tahoma"/>
            <family val="2"/>
            <charset val="204"/>
          </rPr>
          <t xml:space="preserve">столнулся с 40
</t>
        </r>
      </text>
    </comment>
    <comment ref="EO12" authorId="4" shapeId="0">
      <text>
        <r>
          <rPr>
            <b/>
            <sz val="8"/>
            <color indexed="81"/>
            <rFont val="Tahoma"/>
            <family val="2"/>
            <charset val="204"/>
          </rPr>
          <t>нарушение на старте 6 гонки (левый галс)</t>
        </r>
      </text>
    </comment>
    <comment ref="BH17" authorId="1" shapeId="0">
      <text>
        <r>
          <rPr>
            <b/>
            <sz val="8"/>
            <color indexed="81"/>
            <rFont val="Tahoma"/>
            <family val="2"/>
            <charset val="204"/>
          </rPr>
          <t>за дачу штормового старта</t>
        </r>
      </text>
    </comment>
    <comment ref="B18" authorId="4" shapeId="0">
      <text>
        <r>
          <rPr>
            <b/>
            <sz val="8"/>
            <color indexed="81"/>
            <rFont val="Tahoma"/>
            <family val="2"/>
            <charset val="204"/>
          </rPr>
          <t>размеры из 17 регаты</t>
        </r>
      </text>
    </comment>
    <comment ref="B32" authorId="1" shapeId="0">
      <text>
        <r>
          <rPr>
            <b/>
            <sz val="8"/>
            <color indexed="81"/>
            <rFont val="Tahoma"/>
            <family val="2"/>
            <charset val="204"/>
          </rPr>
          <t>размеры с картинки</t>
        </r>
      </text>
    </comment>
    <comment ref="G3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дадено 12.58824</t>
        </r>
      </text>
    </comment>
  </commentList>
</comments>
</file>

<file path=xl/comments3.xml><?xml version="1.0" encoding="utf-8"?>
<comments xmlns="http://schemas.openxmlformats.org/spreadsheetml/2006/main">
  <authors>
    <author>A.Sinitsyn</author>
    <author>A</author>
    <author>А.Синицын</author>
    <author>Alex</author>
    <author>CapSin</author>
  </authors>
  <commentList>
    <comment ref="G1" authorId="0" shapeId="0">
      <text>
        <r>
          <rPr>
            <b/>
            <sz val="8"/>
            <color indexed="8"/>
            <rFont val="Tahoma"/>
            <family val="2"/>
            <charset val="204"/>
          </rPr>
          <t>берем LOA и вычитаем передний свес</t>
        </r>
      </text>
    </comment>
    <comment ref="H1" authorId="0" shapeId="0">
      <text>
        <r>
          <rPr>
            <b/>
            <sz val="8"/>
            <color indexed="8"/>
            <rFont val="Tahoma"/>
            <family val="2"/>
            <charset val="204"/>
          </rPr>
          <t>Берем трубу и две мерных веревочки</t>
        </r>
      </text>
    </comment>
    <comment ref="J1" authorId="0" shapeId="0">
      <text>
        <r>
          <rPr>
            <b/>
            <sz val="8"/>
            <color indexed="8"/>
            <rFont val="Tahoma"/>
            <family val="2"/>
            <charset val="204"/>
          </rPr>
          <t>SA=0.5*I*J+0.5*P*E</t>
        </r>
      </text>
    </comment>
    <comment ref="M1" authorId="0" shapeId="0">
      <text>
        <r>
          <rPr>
            <b/>
            <sz val="8"/>
            <color indexed="8"/>
            <rFont val="Tahoma"/>
            <family val="2"/>
            <charset val="204"/>
          </rPr>
          <t>3-лопасной нескладной
+5% к баллу</t>
        </r>
      </text>
    </comment>
    <comment ref="N1" authorId="0" shapeId="0">
      <text>
        <r>
          <rPr>
            <b/>
            <sz val="8"/>
            <color indexed="8"/>
            <rFont val="Tahoma"/>
            <family val="2"/>
            <charset val="204"/>
          </rPr>
          <t>+7% к баллу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Z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B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E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G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J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L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O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Q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T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V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Y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A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D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F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I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K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N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P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S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U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I2" authorId="0" shapeId="0">
      <text>
        <r>
          <rPr>
            <b/>
            <sz val="8"/>
            <color indexed="8"/>
            <rFont val="Tahoma"/>
            <family val="2"/>
            <charset val="204"/>
          </rPr>
          <t>Фунтов в тонне</t>
        </r>
      </text>
    </comment>
    <comment ref="J2" authorId="0" shapeId="0">
      <text>
        <r>
          <rPr>
            <b/>
            <sz val="8"/>
            <color indexed="8"/>
            <rFont val="Tahoma"/>
            <family val="2"/>
            <charset val="204"/>
          </rPr>
          <t>Футов в метре</t>
        </r>
      </text>
    </comment>
    <comment ref="K2" authorId="1" shapeId="0">
      <text>
        <r>
          <rPr>
            <b/>
            <sz val="8"/>
            <color indexed="81"/>
            <rFont val="Tahoma"/>
            <family val="2"/>
            <charset val="204"/>
          </rPr>
          <t>база для вычисления балла на сильный ветер</t>
        </r>
      </text>
    </comment>
    <comment ref="R3" authorId="2" shapeId="0">
      <text>
        <r>
          <rPr>
            <b/>
            <sz val="8"/>
            <color indexed="81"/>
            <rFont val="Tahoma"/>
            <family val="2"/>
            <charset val="204"/>
          </rPr>
          <t>с гандикапом 1, иначе 0</t>
        </r>
      </text>
    </comment>
    <comment ref="V3" authorId="0" shapeId="0">
      <text>
        <r>
          <rPr>
            <b/>
            <sz val="8"/>
            <color indexed="8"/>
            <rFont val="Tahoma"/>
            <family val="2"/>
            <charset val="204"/>
          </rPr>
          <t>заданный коэффициент В</t>
        </r>
      </text>
    </comment>
    <comment ref="Q4" authorId="0" shape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R4" authorId="0" shape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S4" authorId="0" shapeId="0">
      <text>
        <r>
          <rPr>
            <b/>
            <sz val="8"/>
            <color indexed="81"/>
            <rFont val="Tahoma"/>
            <family val="2"/>
            <charset val="204"/>
          </rPr>
          <t>кол-во яхт в выбранной группе</t>
        </r>
      </text>
    </comment>
    <comment ref="V4" authorId="0" shapeId="0">
      <text>
        <r>
          <rPr>
            <b/>
            <sz val="8"/>
            <color indexed="8"/>
            <rFont val="Tahoma"/>
            <family val="2"/>
            <charset val="204"/>
          </rPr>
          <t>вычисленный коэффициент 
А=В+средний балл</t>
        </r>
      </text>
    </comment>
    <comment ref="AB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G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L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Q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V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A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F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K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P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U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EO4" authorId="3" shapeId="0">
      <text>
        <r>
          <rPr>
            <sz val="8"/>
            <color indexed="81"/>
            <rFont val="Tahoma"/>
            <family val="2"/>
            <charset val="204"/>
          </rPr>
          <t xml:space="preserve">за детей до 15 лет
</t>
        </r>
      </text>
    </comment>
    <comment ref="CK5" authorId="4" shapeId="0">
      <text>
        <r>
          <rPr>
            <b/>
            <sz val="8"/>
            <color indexed="81"/>
            <rFont val="Tahoma"/>
            <family val="2"/>
            <charset val="204"/>
          </rPr>
          <t>коэф 2 за сложность: штилевая, штормовая, ночная, длинная</t>
        </r>
      </text>
    </comment>
    <comment ref="BH11" authorId="1" shapeId="0">
      <text>
        <r>
          <rPr>
            <sz val="8"/>
            <color indexed="81"/>
            <rFont val="Tahoma"/>
            <family val="2"/>
            <charset val="204"/>
          </rPr>
          <t xml:space="preserve">столнулся с 40
</t>
        </r>
      </text>
    </comment>
    <comment ref="EO12" authorId="4" shapeId="0">
      <text>
        <r>
          <rPr>
            <b/>
            <sz val="8"/>
            <color indexed="81"/>
            <rFont val="Tahoma"/>
            <family val="2"/>
            <charset val="204"/>
          </rPr>
          <t>нарушение на старте 6 гонки (левый галс)</t>
        </r>
      </text>
    </comment>
    <comment ref="BH17" authorId="1" shapeId="0">
      <text>
        <r>
          <rPr>
            <b/>
            <sz val="8"/>
            <color indexed="81"/>
            <rFont val="Tahoma"/>
            <family val="2"/>
            <charset val="204"/>
          </rPr>
          <t>за дачу штормового старта</t>
        </r>
      </text>
    </comment>
    <comment ref="B18" authorId="4" shapeId="0">
      <text>
        <r>
          <rPr>
            <b/>
            <sz val="8"/>
            <color indexed="81"/>
            <rFont val="Tahoma"/>
            <family val="2"/>
            <charset val="204"/>
          </rPr>
          <t>размеры из 17 регаты</t>
        </r>
      </text>
    </comment>
    <comment ref="B32" authorId="1" shapeId="0">
      <text>
        <r>
          <rPr>
            <b/>
            <sz val="8"/>
            <color indexed="81"/>
            <rFont val="Tahoma"/>
            <family val="2"/>
            <charset val="204"/>
          </rPr>
          <t>размеры с картинки</t>
        </r>
      </text>
    </comment>
    <comment ref="G3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дадено 12.58824</t>
        </r>
      </text>
    </comment>
    <comment ref="Y34" authorId="4" shapeId="0">
      <text>
        <r>
          <rPr>
            <b/>
            <sz val="8"/>
            <color indexed="81"/>
            <rFont val="Tahoma"/>
            <family val="2"/>
            <charset val="204"/>
          </rPr>
          <t>13:08:00 но спинакер</t>
        </r>
      </text>
    </comment>
    <comment ref="BH34" authorId="4" shapeId="0">
      <text>
        <r>
          <rPr>
            <b/>
            <sz val="8"/>
            <color indexed="81"/>
            <rFont val="Tahoma"/>
            <family val="2"/>
            <charset val="204"/>
          </rPr>
          <t>12:30:00 спинакер</t>
        </r>
      </text>
    </comment>
  </commentList>
</comments>
</file>

<file path=xl/comments4.xml><?xml version="1.0" encoding="utf-8"?>
<comments xmlns="http://schemas.openxmlformats.org/spreadsheetml/2006/main">
  <authors>
    <author>A.Sinitsyn</author>
    <author>A</author>
    <author>А.Синицын</author>
    <author>Alex</author>
    <author>CapSin</author>
  </authors>
  <commentList>
    <comment ref="G1" authorId="0" shapeId="0">
      <text>
        <r>
          <rPr>
            <b/>
            <sz val="8"/>
            <color indexed="8"/>
            <rFont val="Tahoma"/>
            <family val="2"/>
            <charset val="204"/>
          </rPr>
          <t>берем LOA и вычитаем передний свес</t>
        </r>
      </text>
    </comment>
    <comment ref="H1" authorId="0" shapeId="0">
      <text>
        <r>
          <rPr>
            <b/>
            <sz val="8"/>
            <color indexed="8"/>
            <rFont val="Tahoma"/>
            <family val="2"/>
            <charset val="204"/>
          </rPr>
          <t>Берем трубу и две мерных веревочки</t>
        </r>
      </text>
    </comment>
    <comment ref="J1" authorId="0" shapeId="0">
      <text>
        <r>
          <rPr>
            <b/>
            <sz val="8"/>
            <color indexed="8"/>
            <rFont val="Tahoma"/>
            <family val="2"/>
            <charset val="204"/>
          </rPr>
          <t>SA=0.5*I*J+0.5*P*E</t>
        </r>
      </text>
    </comment>
    <comment ref="M1" authorId="0" shapeId="0">
      <text>
        <r>
          <rPr>
            <b/>
            <sz val="8"/>
            <color indexed="8"/>
            <rFont val="Tahoma"/>
            <family val="2"/>
            <charset val="204"/>
          </rPr>
          <t>3-лопасной нескладной
+5% к баллу</t>
        </r>
      </text>
    </comment>
    <comment ref="N1" authorId="0" shapeId="0">
      <text>
        <r>
          <rPr>
            <b/>
            <sz val="8"/>
            <color indexed="8"/>
            <rFont val="Tahoma"/>
            <family val="2"/>
            <charset val="204"/>
          </rPr>
          <t>+7% к баллу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Z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B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E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G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J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L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O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Q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T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V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Y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A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D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F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I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K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N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P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S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U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I2" authorId="0" shapeId="0">
      <text>
        <r>
          <rPr>
            <b/>
            <sz val="8"/>
            <color indexed="8"/>
            <rFont val="Tahoma"/>
            <family val="2"/>
            <charset val="204"/>
          </rPr>
          <t>Фунтов в тонне</t>
        </r>
      </text>
    </comment>
    <comment ref="J2" authorId="0" shapeId="0">
      <text>
        <r>
          <rPr>
            <b/>
            <sz val="8"/>
            <color indexed="8"/>
            <rFont val="Tahoma"/>
            <family val="2"/>
            <charset val="204"/>
          </rPr>
          <t>Футов в метре</t>
        </r>
      </text>
    </comment>
    <comment ref="K2" authorId="1" shapeId="0">
      <text>
        <r>
          <rPr>
            <b/>
            <sz val="8"/>
            <color indexed="81"/>
            <rFont val="Tahoma"/>
            <family val="2"/>
            <charset val="204"/>
          </rPr>
          <t>база для вычисления балла на сильный ветер</t>
        </r>
      </text>
    </comment>
    <comment ref="R3" authorId="2" shapeId="0">
      <text>
        <r>
          <rPr>
            <b/>
            <sz val="8"/>
            <color indexed="81"/>
            <rFont val="Tahoma"/>
            <family val="2"/>
            <charset val="204"/>
          </rPr>
          <t>с гандикапом 1, иначе 0</t>
        </r>
      </text>
    </comment>
    <comment ref="V3" authorId="0" shapeId="0">
      <text>
        <r>
          <rPr>
            <b/>
            <sz val="8"/>
            <color indexed="8"/>
            <rFont val="Tahoma"/>
            <family val="2"/>
            <charset val="204"/>
          </rPr>
          <t>заданный коэффициент В</t>
        </r>
      </text>
    </comment>
    <comment ref="Q4" authorId="0" shape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R4" authorId="0" shape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S4" authorId="0" shapeId="0">
      <text>
        <r>
          <rPr>
            <b/>
            <sz val="8"/>
            <color indexed="81"/>
            <rFont val="Tahoma"/>
            <family val="2"/>
            <charset val="204"/>
          </rPr>
          <t>кол-во яхт в выбранной группе</t>
        </r>
      </text>
    </comment>
    <comment ref="V4" authorId="0" shapeId="0">
      <text>
        <r>
          <rPr>
            <b/>
            <sz val="8"/>
            <color indexed="8"/>
            <rFont val="Tahoma"/>
            <family val="2"/>
            <charset val="204"/>
          </rPr>
          <t>вычисленный коэффициент 
А=В+средний балл</t>
        </r>
      </text>
    </comment>
    <comment ref="AB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G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L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Q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V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A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F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K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P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U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EO4" authorId="3" shapeId="0">
      <text>
        <r>
          <rPr>
            <sz val="8"/>
            <color indexed="81"/>
            <rFont val="Tahoma"/>
            <family val="2"/>
            <charset val="204"/>
          </rPr>
          <t xml:space="preserve">за детей до 15 лет
</t>
        </r>
      </text>
    </comment>
    <comment ref="CK5" authorId="4" shapeId="0">
      <text>
        <r>
          <rPr>
            <b/>
            <sz val="8"/>
            <color indexed="81"/>
            <rFont val="Tahoma"/>
            <family val="2"/>
            <charset val="204"/>
          </rPr>
          <t>коэф 2 за сложность: штилевая, штормовая, ночная, длинная</t>
        </r>
      </text>
    </comment>
    <comment ref="EO12" authorId="4" shapeId="0">
      <text>
        <r>
          <rPr>
            <b/>
            <sz val="8"/>
            <color indexed="81"/>
            <rFont val="Tahoma"/>
            <family val="2"/>
            <charset val="204"/>
          </rPr>
          <t>нарушение на старте 6 гонки (левый галс)</t>
        </r>
      </text>
    </comment>
    <comment ref="B32" authorId="1" shapeId="0">
      <text>
        <r>
          <rPr>
            <b/>
            <sz val="8"/>
            <color indexed="81"/>
            <rFont val="Tahoma"/>
            <family val="2"/>
            <charset val="204"/>
          </rPr>
          <t>размеры с картинки</t>
        </r>
      </text>
    </comment>
    <comment ref="G3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дадено 12.58824</t>
        </r>
      </text>
    </comment>
    <comment ref="AS33" authorId="4" shapeId="0">
      <text>
        <r>
          <rPr>
            <b/>
            <sz val="8"/>
            <color indexed="81"/>
            <rFont val="Tahoma"/>
            <family val="2"/>
            <charset val="204"/>
          </rPr>
          <t>19:19:25 спинакер</t>
        </r>
      </text>
    </comment>
    <comment ref="Y34" authorId="4" shapeId="0">
      <text>
        <r>
          <rPr>
            <b/>
            <sz val="8"/>
            <color indexed="81"/>
            <rFont val="Tahoma"/>
            <family val="2"/>
            <charset val="204"/>
          </rPr>
          <t>13:08:00 спинакер</t>
        </r>
      </text>
    </comment>
    <comment ref="AS34" authorId="4" shapeId="0">
      <text>
        <r>
          <rPr>
            <b/>
            <sz val="8"/>
            <color indexed="81"/>
            <rFont val="Tahoma"/>
            <family val="2"/>
            <charset val="204"/>
          </rPr>
          <t>19:16:43 спинакер</t>
        </r>
      </text>
    </comment>
    <comment ref="BH34" authorId="4" shapeId="0">
      <text>
        <r>
          <rPr>
            <b/>
            <sz val="8"/>
            <color indexed="81"/>
            <rFont val="Tahoma"/>
            <family val="2"/>
            <charset val="204"/>
          </rPr>
          <t>12:30:00 спинакер</t>
        </r>
      </text>
    </comment>
  </commentList>
</comments>
</file>

<file path=xl/comments5.xml><?xml version="1.0" encoding="utf-8"?>
<comments xmlns="http://schemas.openxmlformats.org/spreadsheetml/2006/main">
  <authors>
    <author>A.Sinitsyn</author>
    <author>A</author>
    <author>А.Синицын</author>
    <author>Alex</author>
    <author>CapSin</author>
  </authors>
  <commentList>
    <comment ref="G1" authorId="0" shapeId="0">
      <text>
        <r>
          <rPr>
            <b/>
            <sz val="8"/>
            <color indexed="8"/>
            <rFont val="Tahoma"/>
            <family val="2"/>
            <charset val="204"/>
          </rPr>
          <t>берем LOA и вычитаем передний свес</t>
        </r>
      </text>
    </comment>
    <comment ref="H1" authorId="0" shapeId="0">
      <text>
        <r>
          <rPr>
            <b/>
            <sz val="8"/>
            <color indexed="8"/>
            <rFont val="Tahoma"/>
            <family val="2"/>
            <charset val="204"/>
          </rPr>
          <t>Берем трубу и две мерных веревочки</t>
        </r>
      </text>
    </comment>
    <comment ref="J1" authorId="0" shapeId="0">
      <text>
        <r>
          <rPr>
            <b/>
            <sz val="8"/>
            <color indexed="8"/>
            <rFont val="Tahoma"/>
            <family val="2"/>
            <charset val="204"/>
          </rPr>
          <t>SA=0.5*I*J+0.5*P*E</t>
        </r>
      </text>
    </comment>
    <comment ref="M1" authorId="0" shapeId="0">
      <text>
        <r>
          <rPr>
            <b/>
            <sz val="8"/>
            <color indexed="8"/>
            <rFont val="Tahoma"/>
            <family val="2"/>
            <charset val="204"/>
          </rPr>
          <t>3-лопасной нескладной
+5% к баллу</t>
        </r>
      </text>
    </comment>
    <comment ref="N1" authorId="0" shapeId="0">
      <text>
        <r>
          <rPr>
            <b/>
            <sz val="8"/>
            <color indexed="8"/>
            <rFont val="Tahoma"/>
            <family val="2"/>
            <charset val="204"/>
          </rPr>
          <t>+7% к баллу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Z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B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E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G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J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L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O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Q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T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V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Y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A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D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F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I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K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N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P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S1" authorId="0" shape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U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I2" authorId="0" shapeId="0">
      <text>
        <r>
          <rPr>
            <b/>
            <sz val="8"/>
            <color indexed="8"/>
            <rFont val="Tahoma"/>
            <family val="2"/>
            <charset val="204"/>
          </rPr>
          <t>Фунтов в тонне</t>
        </r>
      </text>
    </comment>
    <comment ref="J2" authorId="0" shapeId="0">
      <text>
        <r>
          <rPr>
            <b/>
            <sz val="8"/>
            <color indexed="8"/>
            <rFont val="Tahoma"/>
            <family val="2"/>
            <charset val="204"/>
          </rPr>
          <t>Футов в метре</t>
        </r>
      </text>
    </comment>
    <comment ref="K2" authorId="1" shapeId="0">
      <text>
        <r>
          <rPr>
            <b/>
            <sz val="8"/>
            <color indexed="81"/>
            <rFont val="Tahoma"/>
            <family val="2"/>
            <charset val="204"/>
          </rPr>
          <t>база для вычисления балла на сильный ветер</t>
        </r>
      </text>
    </comment>
    <comment ref="R3" authorId="2" shapeId="0">
      <text>
        <r>
          <rPr>
            <b/>
            <sz val="8"/>
            <color indexed="81"/>
            <rFont val="Tahoma"/>
            <family val="2"/>
            <charset val="204"/>
          </rPr>
          <t>с гандикапом 1, иначе 0</t>
        </r>
      </text>
    </comment>
    <comment ref="V3" authorId="0" shapeId="0">
      <text>
        <r>
          <rPr>
            <b/>
            <sz val="8"/>
            <color indexed="8"/>
            <rFont val="Tahoma"/>
            <family val="2"/>
            <charset val="204"/>
          </rPr>
          <t>заданный коэффициент В</t>
        </r>
      </text>
    </comment>
    <comment ref="Q4" authorId="0" shape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R4" authorId="0" shape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S4" authorId="0" shapeId="0">
      <text>
        <r>
          <rPr>
            <b/>
            <sz val="8"/>
            <color indexed="81"/>
            <rFont val="Tahoma"/>
            <family val="2"/>
            <charset val="204"/>
          </rPr>
          <t>кол-во яхт в выбранной группе</t>
        </r>
      </text>
    </comment>
    <comment ref="V4" authorId="0" shapeId="0">
      <text>
        <r>
          <rPr>
            <b/>
            <sz val="8"/>
            <color indexed="8"/>
            <rFont val="Tahoma"/>
            <family val="2"/>
            <charset val="204"/>
          </rPr>
          <t>вычисленный коэффициент 
А=В+средний балл</t>
        </r>
      </text>
    </comment>
    <comment ref="AB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G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L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Q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V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A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F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K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P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U4" authorId="0" shape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EO4" authorId="3" shapeId="0">
      <text>
        <r>
          <rPr>
            <sz val="8"/>
            <color indexed="81"/>
            <rFont val="Tahoma"/>
            <family val="2"/>
            <charset val="204"/>
          </rPr>
          <t xml:space="preserve">за детей до 15 лет
</t>
        </r>
      </text>
    </comment>
    <comment ref="CK5" authorId="4" shapeId="0">
      <text>
        <r>
          <rPr>
            <b/>
            <sz val="8"/>
            <color indexed="81"/>
            <rFont val="Tahoma"/>
            <family val="2"/>
            <charset val="204"/>
          </rPr>
          <t>коэф 2 за сложность: штилевая, штормовая, ночная, длинная</t>
        </r>
      </text>
    </comment>
    <comment ref="BH11" authorId="1" shapeId="0">
      <text>
        <r>
          <rPr>
            <sz val="8"/>
            <color indexed="81"/>
            <rFont val="Tahoma"/>
            <family val="2"/>
            <charset val="204"/>
          </rPr>
          <t xml:space="preserve">столнулся с 40
</t>
        </r>
      </text>
    </comment>
    <comment ref="EO12" authorId="4" shapeId="0">
      <text>
        <r>
          <rPr>
            <b/>
            <sz val="8"/>
            <color indexed="81"/>
            <rFont val="Tahoma"/>
            <family val="2"/>
            <charset val="204"/>
          </rPr>
          <t>нарушение на старте 6 гонки (левый галс)</t>
        </r>
      </text>
    </comment>
    <comment ref="BH17" authorId="1" shapeId="0">
      <text>
        <r>
          <rPr>
            <b/>
            <sz val="8"/>
            <color indexed="81"/>
            <rFont val="Tahoma"/>
            <family val="2"/>
            <charset val="204"/>
          </rPr>
          <t>за дачу штормового старта</t>
        </r>
      </text>
    </comment>
    <comment ref="B32" authorId="1" shapeId="0">
      <text>
        <r>
          <rPr>
            <b/>
            <sz val="8"/>
            <color indexed="81"/>
            <rFont val="Tahoma"/>
            <family val="2"/>
            <charset val="204"/>
          </rPr>
          <t>размеры с картинки</t>
        </r>
      </text>
    </comment>
    <comment ref="G3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дадено 12.58824</t>
        </r>
      </text>
    </comment>
  </commentList>
</comments>
</file>

<file path=xl/sharedStrings.xml><?xml version="1.0" encoding="utf-8"?>
<sst xmlns="http://schemas.openxmlformats.org/spreadsheetml/2006/main" count="1810" uniqueCount="155">
  <si>
    <t>I</t>
  </si>
  <si>
    <t>J</t>
  </si>
  <si>
    <t>P</t>
  </si>
  <si>
    <t>E</t>
  </si>
  <si>
    <t>LWL</t>
  </si>
  <si>
    <t>Draft</t>
  </si>
  <si>
    <t>Disp</t>
  </si>
  <si>
    <t>SA</t>
  </si>
  <si>
    <t>сильный ветер</t>
  </si>
  <si>
    <t>слабый ветер</t>
  </si>
  <si>
    <t>винт</t>
  </si>
  <si>
    <t>грот - 
закрутка</t>
  </si>
  <si>
    <t>Boat / Parameter</t>
  </si>
  <si>
    <t>PHRF сильный</t>
  </si>
  <si>
    <t>PHRF слаб</t>
  </si>
  <si>
    <t>голые группы</t>
  </si>
  <si>
    <t>группа</t>
  </si>
  <si>
    <t>№  яхты</t>
  </si>
  <si>
    <t xml:space="preserve">              B+PHRFсредн
TCF = --------------------------
              B+PHRF</t>
  </si>
  <si>
    <t xml:space="preserve">Время
в гонке
</t>
  </si>
  <si>
    <t>место на
финише</t>
  </si>
  <si>
    <t>Исправ
ленное
время</t>
  </si>
  <si>
    <t>место в
гонке</t>
  </si>
  <si>
    <t>номер</t>
  </si>
  <si>
    <t>место
в гонке</t>
  </si>
  <si>
    <t>очков
за гонку</t>
  </si>
  <si>
    <t>сумма
очков</t>
  </si>
  <si>
    <t>место по
гонкам</t>
  </si>
  <si>
    <t>выброс
худшей</t>
  </si>
  <si>
    <t>бонусы</t>
  </si>
  <si>
    <t>очки с 
выбросом
и бонусом</t>
  </si>
  <si>
    <t>место</t>
  </si>
  <si>
    <t>сумма
мест</t>
  </si>
  <si>
    <t>итог</t>
  </si>
  <si>
    <t>Рулевой</t>
  </si>
  <si>
    <t>№ яхты</t>
  </si>
  <si>
    <t>скорость по дистанции</t>
  </si>
  <si>
    <t>2 уз</t>
  </si>
  <si>
    <t>4 уз</t>
  </si>
  <si>
    <t>7 уз</t>
  </si>
  <si>
    <t>Старт 1</t>
  </si>
  <si>
    <t>Старт 2</t>
  </si>
  <si>
    <t>Старт 3</t>
  </si>
  <si>
    <t>Старт 4</t>
  </si>
  <si>
    <t>Старт 5</t>
  </si>
  <si>
    <t>Старт 6</t>
  </si>
  <si>
    <t>Старт 7</t>
  </si>
  <si>
    <t>Старт 8</t>
  </si>
  <si>
    <t>Старт 9</t>
  </si>
  <si>
    <t>Старт 10</t>
  </si>
  <si>
    <t>SA=0.5*I*J+0.5*P*E</t>
  </si>
  <si>
    <r>
      <t>гонка</t>
    </r>
    <r>
      <rPr>
        <b/>
        <sz val="10"/>
        <rFont val="Times New Roman"/>
        <family val="1"/>
        <charset val="204"/>
      </rPr>
      <t xml:space="preserve">  1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</si>
  <si>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2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</si>
  <si>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3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</si>
  <si>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4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</si>
  <si>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5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</si>
  <si>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6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</si>
  <si>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7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</si>
  <si>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8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</si>
  <si>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9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</si>
  <si>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10</t>
    </r>
  </si>
  <si>
    <t>PHRF=610-8.36*(SA/Disp^0.333)+0.0000511*(SA^2)-55*P/(J+E)-30.8*(LWL^0.5)-602*(Draft^2/SA)</t>
  </si>
  <si>
    <t>Финиш</t>
  </si>
  <si>
    <t>Oceanis 54</t>
  </si>
  <si>
    <t>Александр Синицын</t>
  </si>
  <si>
    <t>ZvezdaLeta</t>
  </si>
  <si>
    <t>Михаил Бушмакин</t>
  </si>
  <si>
    <t>Inspiration</t>
  </si>
  <si>
    <t>Fos</t>
  </si>
  <si>
    <t>Agamemnon</t>
  </si>
  <si>
    <t>Sirena di Oro</t>
  </si>
  <si>
    <t>Дмитрий Кореннов</t>
  </si>
  <si>
    <t xml:space="preserve">Sun Odyssey 54DS </t>
  </si>
  <si>
    <t>Владимир Чунарёв</t>
  </si>
  <si>
    <t>A</t>
  </si>
  <si>
    <t>Jeanneau 53</t>
  </si>
  <si>
    <t>Kos 53.1</t>
  </si>
  <si>
    <t>Иван Богданов</t>
  </si>
  <si>
    <t>Сергей Соловьёв</t>
  </si>
  <si>
    <t>Oceanis 50</t>
  </si>
  <si>
    <t>Sifnos 50.4</t>
  </si>
  <si>
    <t>Александр Лавров</t>
  </si>
  <si>
    <t>Олег Беркаусов</t>
  </si>
  <si>
    <t>Sun Odyssey 49DS</t>
  </si>
  <si>
    <t>Hydrea</t>
  </si>
  <si>
    <t>Cyclades 50.5</t>
  </si>
  <si>
    <t>Sea walks</t>
  </si>
  <si>
    <t>Александр Раткин</t>
  </si>
  <si>
    <t>Oceanis 48</t>
  </si>
  <si>
    <t>Marina Star</t>
  </si>
  <si>
    <t>Михаил Анисимов</t>
  </si>
  <si>
    <t>Samora</t>
  </si>
  <si>
    <t>Oceanis 45</t>
  </si>
  <si>
    <t>Kos 45.5</t>
  </si>
  <si>
    <t>Kos 45.6</t>
  </si>
  <si>
    <t>Bavaria 50</t>
  </si>
  <si>
    <t>Butterfly</t>
  </si>
  <si>
    <t>Валентин Ганкин</t>
  </si>
  <si>
    <t>First 47.7</t>
  </si>
  <si>
    <t>Gagarin</t>
  </si>
  <si>
    <t>Алексей Москвин</t>
  </si>
  <si>
    <t>Heaven can wait 2</t>
  </si>
  <si>
    <t>Сергей Лебедев</t>
  </si>
  <si>
    <t xml:space="preserve"> </t>
  </si>
  <si>
    <t>сравнивать осадку одинаковых нержовым тросиком!</t>
  </si>
  <si>
    <t>стартовало</t>
  </si>
  <si>
    <t>First 45</t>
  </si>
  <si>
    <t>Sun Odyssey 469</t>
  </si>
  <si>
    <t>Kos 469.1</t>
  </si>
  <si>
    <t>Сергей Серёгин</t>
  </si>
  <si>
    <t>Veni</t>
  </si>
  <si>
    <t>Oceanis 55</t>
  </si>
  <si>
    <t>Kos 55</t>
  </si>
  <si>
    <t>Николай Красильников</t>
  </si>
  <si>
    <t>Ocean Star 51.2</t>
  </si>
  <si>
    <t>Антон Карасёв</t>
  </si>
  <si>
    <t>Apollon</t>
  </si>
  <si>
    <t>Александр Пырченков</t>
  </si>
  <si>
    <t>Владимир Дёмин</t>
  </si>
  <si>
    <t>Сергей Гелашвили</t>
  </si>
  <si>
    <t>Sifnos 50.3</t>
  </si>
  <si>
    <t>Sifnos 50.2</t>
  </si>
  <si>
    <t>Sifnos 50.1</t>
  </si>
  <si>
    <t>Peggy</t>
  </si>
  <si>
    <t>Олег Бронин</t>
  </si>
  <si>
    <t>Николай Котов</t>
  </si>
  <si>
    <t>Anna</t>
  </si>
  <si>
    <t>Андрей Анакин</t>
  </si>
  <si>
    <t>Екатерина Щедровицкая</t>
  </si>
  <si>
    <t>Анна Позднякова</t>
  </si>
  <si>
    <t>Oceanis 46</t>
  </si>
  <si>
    <t>Sifnos 46.1</t>
  </si>
  <si>
    <t>Kos 45.4</t>
  </si>
  <si>
    <t>Kos 45.3</t>
  </si>
  <si>
    <t>Рушан Жамалетдинов</t>
  </si>
  <si>
    <t>Виктор Боев</t>
  </si>
  <si>
    <t>Павел Камакин</t>
  </si>
  <si>
    <t>Юрий Селезнёв</t>
  </si>
  <si>
    <t>Oceanis 43</t>
  </si>
  <si>
    <t>Вадим Восман</t>
  </si>
  <si>
    <t>Владимир Павлин</t>
  </si>
  <si>
    <t>Sifnos 43.3</t>
  </si>
  <si>
    <t>Sifnos 43.1</t>
  </si>
  <si>
    <t>Kithnos</t>
  </si>
  <si>
    <t>Serifos</t>
  </si>
  <si>
    <t>n/s</t>
  </si>
  <si>
    <t>n/f</t>
  </si>
  <si>
    <t>Milos</t>
  </si>
  <si>
    <t>Monemvasia</t>
  </si>
  <si>
    <t>Leonidion</t>
  </si>
  <si>
    <t>Nafplion</t>
  </si>
  <si>
    <t>Ermioni</t>
  </si>
  <si>
    <t>Perdika</t>
  </si>
  <si>
    <t>Anna II</t>
  </si>
  <si>
    <t xml:space="preserve">Aigeas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</si>
</sst>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3" formatCode="_-* #,##0.00_р_._-;\-* #,##0.00_р_._-;_-* &quot;-&quot;??_р_._-;_-@_-"/>
    <numFmt numFmtId="164" formatCode="h:mm;@"/>
    <numFmt numFmtId="165" formatCode="0.0"/>
    <numFmt numFmtId="166" formatCode="0.00000"/>
    <numFmt numFmtId="167" formatCode="[h]:mm:ss;@"/>
    <numFmt numFmtId="168" formatCode="0_)"/>
    <numFmt numFmtId="169" formatCode="_(* #,##0.00_);_(* \(#,##0.00\);_(* &quot;-&quot;??_);_(@_)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-1]_-;\-* #,##0.00\ [$€-1]_-;_-* &quot;-&quot;??\ [$€-1]_-"/>
    <numFmt numFmtId="173" formatCode="_-* #,##0_?_._-;\-* #,##0_?_._-;_-* &quot;-&quot;_?_._-;_-@_-"/>
    <numFmt numFmtId="174" formatCode="_-* #,##0.00_?_._-;\-* #,##0.00_?_._-;_-* &quot;-&quot;??_?_._-;_-@_-"/>
    <numFmt numFmtId="175" formatCode="_(* #,##0.00&quot;Δρχ&quot;_);_(* \(#,##0.00&quot;Δρχ&quot;\);_(* &quot;-&quot;??&quot;Δρχ&quot;_);_(@_)"/>
  </numFmts>
  <fonts count="53">
    <font>
      <sz val="9"/>
      <name val="ER Bukinist 125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ER Bukinist 125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ER Bukinist 1251"/>
      <charset val="204"/>
    </font>
    <font>
      <b/>
      <sz val="10"/>
      <color indexed="5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sz val="9"/>
      <name val="Prestige-Normal"/>
      <charset val="204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name val="Times New Roman Cyr"/>
      <charset val="204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0"/>
      <name val="Arial Cyr"/>
      <charset val="204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u/>
      <sz val="10"/>
      <color indexed="12"/>
      <name val="Arial"/>
      <family val="2"/>
      <charset val="204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sz val="10"/>
      <name val="Helv"/>
      <charset val="204"/>
    </font>
    <font>
      <sz val="11"/>
      <color theme="1"/>
      <name val="Arial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9">
    <xf numFmtId="0" fontId="0" fillId="0" borderId="0"/>
    <xf numFmtId="0" fontId="2" fillId="0" borderId="0"/>
    <xf numFmtId="0" fontId="2" fillId="0" borderId="0"/>
    <xf numFmtId="0" fontId="8" fillId="0" borderId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7" borderId="0" applyNumberFormat="0" applyBorder="0" applyAlignment="0" applyProtection="0"/>
    <xf numFmtId="0" fontId="28" fillId="21" borderId="0" applyNumberFormat="0" applyBorder="0" applyAlignment="0" applyProtection="0"/>
    <xf numFmtId="0" fontId="29" fillId="38" borderId="19" applyNumberFormat="0" applyAlignment="0" applyProtection="0"/>
    <xf numFmtId="0" fontId="30" fillId="39" borderId="20" applyNumberFormat="0" applyAlignment="0" applyProtection="0"/>
    <xf numFmtId="169" fontId="31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21" applyNumberFormat="0" applyFill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8" fillId="25" borderId="19" applyNumberFormat="0" applyAlignment="0" applyProtection="0"/>
    <xf numFmtId="0" fontId="39" fillId="0" borderId="24" applyNumberFormat="0" applyFill="0" applyAlignment="0" applyProtection="0"/>
    <xf numFmtId="0" fontId="40" fillId="40" borderId="0" applyNumberFormat="0" applyBorder="0" applyAlignment="0" applyProtection="0"/>
    <xf numFmtId="0" fontId="8" fillId="0" borderId="0"/>
    <xf numFmtId="0" fontId="2" fillId="41" borderId="25" applyNumberFormat="0" applyFont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41" fillId="38" borderId="26" applyNumberFormat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4" fillId="0" borderId="27" applyNumberFormat="0" applyFill="0" applyAlignment="0" applyProtection="0"/>
    <xf numFmtId="175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46" fillId="0" borderId="0"/>
    <xf numFmtId="0" fontId="4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1" fillId="0" borderId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1" applyFont="1" applyAlignment="1">
      <alignment wrapText="1"/>
    </xf>
    <xf numFmtId="14" fontId="4" fillId="0" borderId="0" xfId="1" applyNumberFormat="1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textRotation="90" wrapText="1"/>
    </xf>
    <xf numFmtId="0" fontId="3" fillId="0" borderId="3" xfId="2" applyFont="1" applyBorder="1" applyAlignment="1">
      <alignment horizontal="center" vertical="center" textRotation="90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textRotation="90" wrapText="1"/>
    </xf>
    <xf numFmtId="0" fontId="3" fillId="0" borderId="0" xfId="1" applyFont="1" applyBorder="1" applyAlignment="1">
      <alignment horizontal="center" vertical="center" textRotation="90" wrapText="1"/>
    </xf>
    <xf numFmtId="0" fontId="5" fillId="0" borderId="0" xfId="1" applyFont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wrapText="1"/>
    </xf>
    <xf numFmtId="21" fontId="5" fillId="2" borderId="9" xfId="1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right" textRotation="90" wrapText="1"/>
    </xf>
    <xf numFmtId="0" fontId="3" fillId="0" borderId="0" xfId="3" applyFont="1" applyAlignment="1">
      <alignment textRotation="90" wrapText="1"/>
    </xf>
    <xf numFmtId="0" fontId="3" fillId="3" borderId="0" xfId="3" applyFont="1" applyFill="1" applyAlignment="1">
      <alignment textRotation="90"/>
    </xf>
    <xf numFmtId="0" fontId="5" fillId="0" borderId="0" xfId="3" applyFont="1" applyAlignment="1">
      <alignment horizontal="right" textRotation="90" wrapText="1"/>
    </xf>
    <xf numFmtId="0" fontId="5" fillId="2" borderId="0" xfId="3" applyFont="1" applyFill="1" applyAlignment="1">
      <alignment textRotation="90" wrapText="1"/>
    </xf>
    <xf numFmtId="0" fontId="5" fillId="0" borderId="0" xfId="3" applyFont="1" applyAlignment="1">
      <alignment textRotation="90"/>
    </xf>
    <xf numFmtId="0" fontId="3" fillId="4" borderId="0" xfId="3" applyFont="1" applyFill="1" applyAlignment="1">
      <alignment textRotation="90"/>
    </xf>
    <xf numFmtId="0" fontId="5" fillId="0" borderId="0" xfId="3" applyFont="1" applyAlignment="1">
      <alignment textRotation="90" wrapText="1"/>
    </xf>
    <xf numFmtId="0" fontId="5" fillId="0" borderId="0" xfId="3" applyFont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3" fillId="0" borderId="0" xfId="2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/>
    <xf numFmtId="9" fontId="3" fillId="0" borderId="0" xfId="1" applyNumberFormat="1" applyFont="1" applyBorder="1" applyAlignment="1">
      <alignment wrapText="1"/>
    </xf>
    <xf numFmtId="0" fontId="3" fillId="0" borderId="11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top" wrapText="1"/>
    </xf>
    <xf numFmtId="0" fontId="0" fillId="0" borderId="0" xfId="0" applyAlignment="1"/>
    <xf numFmtId="0" fontId="3" fillId="5" borderId="0" xfId="3" applyFont="1" applyFill="1" applyAlignment="1">
      <alignment horizontal="right" textRotation="90" wrapText="1"/>
    </xf>
    <xf numFmtId="0" fontId="3" fillId="5" borderId="0" xfId="3" applyFont="1" applyFill="1" applyAlignment="1">
      <alignment textRotation="90" wrapText="1"/>
    </xf>
    <xf numFmtId="0" fontId="3" fillId="6" borderId="0" xfId="3" applyFont="1" applyFill="1" applyAlignment="1">
      <alignment horizontal="right" textRotation="90" wrapText="1"/>
    </xf>
    <xf numFmtId="0" fontId="3" fillId="6" borderId="0" xfId="3" applyFont="1" applyFill="1" applyAlignment="1">
      <alignment textRotation="90" wrapText="1"/>
    </xf>
    <xf numFmtId="0" fontId="3" fillId="7" borderId="0" xfId="3" applyFont="1" applyFill="1" applyAlignment="1">
      <alignment horizontal="right" textRotation="90" wrapText="1"/>
    </xf>
    <xf numFmtId="0" fontId="3" fillId="7" borderId="0" xfId="3" applyFont="1" applyFill="1" applyAlignment="1">
      <alignment textRotation="90" wrapText="1"/>
    </xf>
    <xf numFmtId="0" fontId="3" fillId="8" borderId="0" xfId="3" applyFont="1" applyFill="1" applyAlignment="1">
      <alignment horizontal="right" textRotation="90" wrapText="1"/>
    </xf>
    <xf numFmtId="0" fontId="3" fillId="8" borderId="0" xfId="3" applyFont="1" applyFill="1" applyAlignment="1">
      <alignment textRotation="90" wrapText="1"/>
    </xf>
    <xf numFmtId="0" fontId="3" fillId="9" borderId="0" xfId="3" applyFont="1" applyFill="1" applyAlignment="1">
      <alignment horizontal="right" textRotation="90" wrapText="1"/>
    </xf>
    <xf numFmtId="0" fontId="3" fillId="9" borderId="0" xfId="3" applyFont="1" applyFill="1" applyAlignment="1">
      <alignment textRotation="90" wrapText="1"/>
    </xf>
    <xf numFmtId="0" fontId="3" fillId="10" borderId="0" xfId="3" applyFont="1" applyFill="1" applyAlignment="1">
      <alignment horizontal="right" textRotation="90" wrapText="1"/>
    </xf>
    <xf numFmtId="0" fontId="3" fillId="10" borderId="0" xfId="3" applyFont="1" applyFill="1" applyAlignment="1">
      <alignment textRotation="90" wrapText="1"/>
    </xf>
    <xf numFmtId="0" fontId="3" fillId="0" borderId="0" xfId="3" applyFont="1" applyAlignment="1">
      <alignment textRotation="90"/>
    </xf>
    <xf numFmtId="0" fontId="3" fillId="0" borderId="0" xfId="3" applyFont="1"/>
    <xf numFmtId="0" fontId="3" fillId="0" borderId="0" xfId="0" applyFont="1" applyFill="1" applyBorder="1"/>
    <xf numFmtId="0" fontId="10" fillId="0" borderId="0" xfId="0" applyFont="1" applyAlignment="1">
      <alignment horizontal="left"/>
    </xf>
    <xf numFmtId="0" fontId="3" fillId="0" borderId="0" xfId="1" applyFont="1" applyBorder="1"/>
    <xf numFmtId="0" fontId="5" fillId="0" borderId="11" xfId="1" applyFont="1" applyBorder="1" applyAlignment="1">
      <alignment horizontal="center" vertical="center" wrapText="1"/>
    </xf>
    <xf numFmtId="0" fontId="5" fillId="11" borderId="0" xfId="1" applyFont="1" applyFill="1" applyBorder="1" applyAlignment="1">
      <alignment horizontal="center" vertical="center" wrapText="1"/>
    </xf>
    <xf numFmtId="0" fontId="5" fillId="11" borderId="14" xfId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/>
    </xf>
    <xf numFmtId="164" fontId="11" fillId="2" borderId="15" xfId="1" applyNumberFormat="1" applyFont="1" applyFill="1" applyBorder="1" applyAlignment="1">
      <alignment horizontal="center"/>
    </xf>
    <xf numFmtId="0" fontId="10" fillId="0" borderId="0" xfId="2" applyFont="1" applyAlignment="1">
      <alignment horizontal="left" vertical="center"/>
    </xf>
    <xf numFmtId="0" fontId="3" fillId="0" borderId="0" xfId="1" applyFont="1" applyBorder="1" applyAlignment="1">
      <alignment wrapText="1"/>
    </xf>
    <xf numFmtId="21" fontId="3" fillId="12" borderId="15" xfId="1" applyNumberFormat="1" applyFont="1" applyFill="1" applyBorder="1"/>
    <xf numFmtId="1" fontId="3" fillId="13" borderId="3" xfId="1" applyNumberFormat="1" applyFont="1" applyFill="1" applyBorder="1" applyAlignment="1">
      <alignment horizontal="center"/>
    </xf>
    <xf numFmtId="1" fontId="3" fillId="13" borderId="17" xfId="1" applyNumberFormat="1" applyFont="1" applyFill="1" applyBorder="1" applyAlignment="1">
      <alignment horizontal="center"/>
    </xf>
    <xf numFmtId="1" fontId="3" fillId="13" borderId="0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5" fillId="2" borderId="0" xfId="3" applyFont="1" applyFill="1" applyAlignment="1">
      <alignment wrapText="1"/>
    </xf>
    <xf numFmtId="0" fontId="3" fillId="0" borderId="0" xfId="3" applyNumberFormat="1" applyFont="1" applyFill="1" applyBorder="1" applyAlignment="1">
      <alignment horizontal="center"/>
    </xf>
    <xf numFmtId="2" fontId="3" fillId="0" borderId="0" xfId="2" applyNumberFormat="1" applyFont="1" applyFill="1"/>
    <xf numFmtId="165" fontId="3" fillId="0" borderId="0" xfId="2" applyNumberFormat="1" applyFont="1" applyFill="1" applyAlignment="1">
      <alignment horizontal="center"/>
    </xf>
    <xf numFmtId="1" fontId="3" fillId="2" borderId="0" xfId="2" applyNumberFormat="1" applyFont="1" applyFill="1" applyAlignment="1">
      <alignment horizontal="center"/>
    </xf>
    <xf numFmtId="1" fontId="5" fillId="2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1" fontId="3" fillId="6" borderId="0" xfId="1" applyNumberFormat="1" applyFont="1" applyFill="1" applyBorder="1" applyAlignment="1">
      <alignment horizontal="center"/>
    </xf>
    <xf numFmtId="1" fontId="3" fillId="11" borderId="0" xfId="1" applyNumberFormat="1" applyFont="1" applyFill="1" applyBorder="1" applyAlignment="1">
      <alignment horizontal="center"/>
    </xf>
    <xf numFmtId="0" fontId="13" fillId="0" borderId="0" xfId="0" applyFont="1"/>
    <xf numFmtId="166" fontId="3" fillId="0" borderId="3" xfId="1" applyNumberFormat="1" applyFont="1" applyFill="1" applyBorder="1"/>
    <xf numFmtId="21" fontId="3" fillId="2" borderId="0" xfId="1" applyNumberFormat="1" applyFont="1" applyFill="1"/>
    <xf numFmtId="167" fontId="3" fillId="0" borderId="15" xfId="1" applyNumberFormat="1" applyFont="1" applyFill="1" applyBorder="1"/>
    <xf numFmtId="168" fontId="3" fillId="0" borderId="18" xfId="1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center" wrapText="1"/>
    </xf>
    <xf numFmtId="168" fontId="3" fillId="14" borderId="0" xfId="3" applyNumberFormat="1" applyFont="1" applyFill="1" applyBorder="1" applyAlignment="1">
      <alignment horizontal="right"/>
    </xf>
    <xf numFmtId="0" fontId="3" fillId="0" borderId="0" xfId="3" applyFont="1" applyFill="1"/>
    <xf numFmtId="0" fontId="3" fillId="8" borderId="0" xfId="3" applyFont="1" applyFill="1"/>
    <xf numFmtId="1" fontId="3" fillId="0" borderId="0" xfId="3" applyNumberFormat="1" applyFont="1" applyFill="1"/>
    <xf numFmtId="2" fontId="3" fillId="8" borderId="0" xfId="3" applyNumberFormat="1" applyFont="1" applyFill="1"/>
    <xf numFmtId="2" fontId="3" fillId="14" borderId="0" xfId="3" applyNumberFormat="1" applyFont="1" applyFill="1" applyAlignment="1">
      <alignment horizontal="right"/>
    </xf>
    <xf numFmtId="2" fontId="3" fillId="0" borderId="0" xfId="3" applyNumberFormat="1" applyFont="1" applyFill="1"/>
    <xf numFmtId="1" fontId="5" fillId="0" borderId="0" xfId="3" applyNumberFormat="1" applyFont="1" applyFill="1" applyBorder="1"/>
    <xf numFmtId="168" fontId="3" fillId="0" borderId="0" xfId="3" applyNumberFormat="1" applyFont="1"/>
    <xf numFmtId="2" fontId="3" fillId="4" borderId="0" xfId="3" applyNumberFormat="1" applyFont="1" applyFill="1"/>
    <xf numFmtId="0" fontId="3" fillId="4" borderId="0" xfId="3" applyFont="1" applyFill="1"/>
    <xf numFmtId="0" fontId="3" fillId="0" borderId="0" xfId="0" applyFont="1" applyFill="1" applyBorder="1" applyAlignment="1">
      <alignment wrapText="1"/>
    </xf>
    <xf numFmtId="0" fontId="5" fillId="0" borderId="0" xfId="3" applyFont="1" applyFill="1" applyAlignment="1">
      <alignment horizontal="center"/>
    </xf>
    <xf numFmtId="0" fontId="3" fillId="0" borderId="0" xfId="1" applyNumberFormat="1" applyFont="1" applyFill="1" applyBorder="1" applyAlignment="1" applyProtection="1"/>
    <xf numFmtId="0" fontId="14" fillId="0" borderId="0" xfId="0" applyFont="1"/>
    <xf numFmtId="0" fontId="3" fillId="0" borderId="0" xfId="3" applyFont="1" applyFill="1" applyBorder="1"/>
    <xf numFmtId="0" fontId="15" fillId="0" borderId="0" xfId="0" applyFont="1"/>
    <xf numFmtId="0" fontId="3" fillId="0" borderId="0" xfId="1" applyFont="1" applyFill="1"/>
    <xf numFmtId="21" fontId="3" fillId="2" borderId="0" xfId="1" applyNumberFormat="1" applyFont="1" applyFill="1" applyBorder="1"/>
    <xf numFmtId="2" fontId="5" fillId="0" borderId="0" xfId="3" applyNumberFormat="1" applyFont="1" applyFill="1"/>
    <xf numFmtId="21" fontId="16" fillId="2" borderId="0" xfId="1" applyNumberFormat="1" applyFont="1" applyFill="1"/>
    <xf numFmtId="168" fontId="5" fillId="0" borderId="18" xfId="1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/>
    <xf numFmtId="2" fontId="3" fillId="2" borderId="0" xfId="2" applyNumberFormat="1" applyFont="1" applyFill="1"/>
    <xf numFmtId="165" fontId="3" fillId="2" borderId="0" xfId="2" applyNumberFormat="1" applyFont="1" applyFill="1" applyAlignment="1">
      <alignment horizontal="center"/>
    </xf>
    <xf numFmtId="165" fontId="3" fillId="2" borderId="0" xfId="1" applyNumberFormat="1" applyFont="1" applyFill="1" applyBorder="1"/>
    <xf numFmtId="21" fontId="3" fillId="2" borderId="0" xfId="1" applyNumberFormat="1" applyFont="1" applyFill="1" applyAlignment="1">
      <alignment horizontal="center"/>
    </xf>
    <xf numFmtId="0" fontId="3" fillId="16" borderId="0" xfId="0" applyFont="1" applyFill="1" applyBorder="1"/>
    <xf numFmtId="2" fontId="3" fillId="16" borderId="0" xfId="2" applyNumberFormat="1" applyFont="1" applyFill="1"/>
    <xf numFmtId="165" fontId="3" fillId="16" borderId="0" xfId="2" applyNumberFormat="1" applyFont="1" applyFill="1" applyAlignment="1">
      <alignment horizontal="center"/>
    </xf>
    <xf numFmtId="1" fontId="3" fillId="0" borderId="0" xfId="3" applyNumberFormat="1" applyFont="1" applyFill="1" applyBorder="1"/>
    <xf numFmtId="0" fontId="3" fillId="8" borderId="0" xfId="3" applyFont="1" applyFill="1" applyBorder="1"/>
    <xf numFmtId="1" fontId="3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0" fontId="15" fillId="0" borderId="0" xfId="0" applyFont="1" applyFill="1"/>
    <xf numFmtId="0" fontId="13" fillId="0" borderId="0" xfId="0" applyFont="1" applyAlignment="1">
      <alignment horizontal="right"/>
    </xf>
    <xf numFmtId="0" fontId="3" fillId="17" borderId="0" xfId="0" applyFont="1" applyFill="1" applyBorder="1"/>
    <xf numFmtId="2" fontId="3" fillId="17" borderId="0" xfId="2" applyNumberFormat="1" applyFont="1" applyFill="1"/>
    <xf numFmtId="165" fontId="3" fillId="17" borderId="0" xfId="2" applyNumberFormat="1" applyFont="1" applyFill="1" applyAlignment="1">
      <alignment horizontal="center"/>
    </xf>
    <xf numFmtId="0" fontId="3" fillId="17" borderId="0" xfId="0" applyFont="1" applyFill="1"/>
    <xf numFmtId="0" fontId="3" fillId="0" borderId="0" xfId="0" applyFont="1" applyFill="1"/>
    <xf numFmtId="2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/>
    <xf numFmtId="0" fontId="3" fillId="0" borderId="0" xfId="2" applyFont="1" applyFill="1"/>
    <xf numFmtId="2" fontId="3" fillId="15" borderId="0" xfId="2" applyNumberFormat="1" applyFont="1" applyFill="1" applyBorder="1" applyAlignment="1" applyProtection="1"/>
    <xf numFmtId="0" fontId="3" fillId="15" borderId="0" xfId="2" applyNumberFormat="1" applyFont="1" applyFill="1" applyBorder="1" applyAlignment="1" applyProtection="1"/>
    <xf numFmtId="0" fontId="3" fillId="15" borderId="0" xfId="2" applyFont="1" applyFill="1"/>
    <xf numFmtId="1" fontId="5" fillId="15" borderId="0" xfId="2" applyNumberFormat="1" applyFont="1" applyFill="1" applyBorder="1" applyAlignment="1">
      <alignment horizontal="center"/>
    </xf>
    <xf numFmtId="0" fontId="3" fillId="18" borderId="0" xfId="0" applyFont="1" applyFill="1" applyBorder="1"/>
    <xf numFmtId="2" fontId="11" fillId="18" borderId="0" xfId="2" applyNumberFormat="1" applyFont="1" applyFill="1"/>
    <xf numFmtId="2" fontId="3" fillId="18" borderId="0" xfId="2" applyNumberFormat="1" applyFont="1" applyFill="1"/>
    <xf numFmtId="165" fontId="3" fillId="17" borderId="0" xfId="1" applyNumberFormat="1" applyFont="1" applyFill="1" applyBorder="1"/>
    <xf numFmtId="2" fontId="3" fillId="19" borderId="0" xfId="2" applyNumberFormat="1" applyFont="1" applyFill="1" applyBorder="1" applyAlignment="1" applyProtection="1"/>
    <xf numFmtId="0" fontId="3" fillId="18" borderId="0" xfId="0" applyFont="1" applyFill="1"/>
    <xf numFmtId="0" fontId="17" fillId="0" borderId="0" xfId="0" applyFont="1"/>
    <xf numFmtId="2" fontId="11" fillId="0" borderId="0" xfId="2" applyNumberFormat="1" applyFont="1" applyFill="1" applyBorder="1" applyAlignment="1" applyProtection="1"/>
    <xf numFmtId="21" fontId="3" fillId="0" borderId="0" xfId="0" applyNumberFormat="1" applyFont="1" applyFill="1"/>
    <xf numFmtId="2" fontId="3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3" applyNumberFormat="1" applyFont="1" applyFill="1" applyBorder="1" applyAlignment="1">
      <alignment horizontal="center"/>
    </xf>
    <xf numFmtId="0" fontId="19" fillId="0" borderId="0" xfId="0" applyFont="1" applyFill="1" applyBorder="1"/>
    <xf numFmtId="0" fontId="0" fillId="0" borderId="0" xfId="0" applyFill="1"/>
    <xf numFmtId="2" fontId="11" fillId="0" borderId="0" xfId="2" applyNumberFormat="1" applyFont="1" applyFill="1"/>
    <xf numFmtId="0" fontId="6" fillId="0" borderId="0" xfId="0" applyFont="1"/>
    <xf numFmtId="0" fontId="19" fillId="0" borderId="0" xfId="0" applyFont="1"/>
    <xf numFmtId="0" fontId="20" fillId="0" borderId="0" xfId="0" applyFont="1" applyFill="1" applyBorder="1"/>
    <xf numFmtId="21" fontId="3" fillId="0" borderId="0" xfId="1" applyNumberFormat="1" applyFont="1" applyFill="1"/>
    <xf numFmtId="0" fontId="3" fillId="0" borderId="0" xfId="3" applyFont="1" applyBorder="1" applyAlignment="1">
      <alignment horizontal="right"/>
    </xf>
    <xf numFmtId="0" fontId="21" fillId="3" borderId="0" xfId="3" applyFont="1" applyFill="1" applyBorder="1" applyAlignment="1">
      <alignment horizontal="right"/>
    </xf>
    <xf numFmtId="0" fontId="21" fillId="0" borderId="0" xfId="3" applyFont="1" applyFill="1" applyBorder="1"/>
    <xf numFmtId="0" fontId="3" fillId="0" borderId="0" xfId="3" applyFont="1" applyBorder="1"/>
    <xf numFmtId="0" fontId="21" fillId="0" borderId="0" xfId="3" applyFont="1" applyBorder="1"/>
    <xf numFmtId="0" fontId="3" fillId="0" borderId="0" xfId="3" applyFont="1" applyFill="1" applyBorder="1" applyAlignment="1">
      <alignment horizontal="right"/>
    </xf>
    <xf numFmtId="0" fontId="21" fillId="0" borderId="0" xfId="3" applyFont="1" applyFill="1" applyBorder="1" applyAlignment="1">
      <alignment horizontal="right"/>
    </xf>
    <xf numFmtId="1" fontId="3" fillId="0" borderId="0" xfId="3" applyNumberFormat="1" applyFont="1" applyFill="1" applyBorder="1" applyAlignment="1">
      <alignment horizontal="left"/>
    </xf>
    <xf numFmtId="0" fontId="3" fillId="0" borderId="0" xfId="3" applyFont="1" applyAlignment="1">
      <alignment horizontal="right"/>
    </xf>
    <xf numFmtId="14" fontId="3" fillId="0" borderId="0" xfId="1" applyNumberFormat="1" applyFont="1" applyFill="1" applyBorder="1" applyAlignment="1" applyProtection="1"/>
    <xf numFmtId="0" fontId="3" fillId="42" borderId="0" xfId="0" applyFont="1" applyFill="1" applyBorder="1"/>
    <xf numFmtId="2" fontId="3" fillId="42" borderId="0" xfId="2" applyNumberFormat="1" applyFont="1" applyFill="1" applyBorder="1" applyAlignment="1" applyProtection="1"/>
    <xf numFmtId="0" fontId="3" fillId="42" borderId="0" xfId="2" applyNumberFormat="1" applyFont="1" applyFill="1" applyBorder="1" applyAlignment="1" applyProtection="1"/>
    <xf numFmtId="0" fontId="3" fillId="42" borderId="0" xfId="2" applyFont="1" applyFill="1"/>
    <xf numFmtId="2" fontId="3" fillId="15" borderId="0" xfId="2" applyNumberFormat="1" applyFont="1" applyFill="1"/>
    <xf numFmtId="165" fontId="3" fillId="15" borderId="0" xfId="2" applyNumberFormat="1" applyFont="1" applyFill="1" applyAlignment="1">
      <alignment horizontal="center"/>
    </xf>
    <xf numFmtId="1" fontId="3" fillId="15" borderId="0" xfId="2" applyNumberFormat="1" applyFont="1" applyFill="1" applyAlignment="1">
      <alignment horizontal="center"/>
    </xf>
    <xf numFmtId="0" fontId="3" fillId="43" borderId="0" xfId="0" applyFont="1" applyFill="1" applyBorder="1"/>
    <xf numFmtId="165" fontId="3" fillId="16" borderId="0" xfId="1" applyNumberFormat="1" applyFont="1" applyFill="1" applyBorder="1"/>
    <xf numFmtId="0" fontId="3" fillId="42" borderId="0" xfId="0" applyFont="1" applyFill="1"/>
    <xf numFmtId="0" fontId="3" fillId="42" borderId="0" xfId="1" applyNumberFormat="1" applyFont="1" applyFill="1" applyBorder="1" applyAlignment="1" applyProtection="1"/>
    <xf numFmtId="0" fontId="3" fillId="43" borderId="0" xfId="1" applyNumberFormat="1" applyFont="1" applyFill="1" applyBorder="1" applyAlignment="1" applyProtection="1"/>
    <xf numFmtId="2" fontId="3" fillId="44" borderId="0" xfId="2" applyNumberFormat="1" applyFont="1" applyFill="1"/>
    <xf numFmtId="0" fontId="3" fillId="44" borderId="0" xfId="0" applyFont="1" applyFill="1" applyBorder="1"/>
    <xf numFmtId="0" fontId="3" fillId="45" borderId="0" xfId="3" applyFont="1" applyFill="1"/>
    <xf numFmtId="0" fontId="5" fillId="0" borderId="10" xfId="1" applyFont="1" applyBorder="1" applyAlignment="1">
      <alignment horizontal="center" vertical="center" wrapText="1"/>
    </xf>
    <xf numFmtId="0" fontId="5" fillId="0" borderId="0" xfId="3" applyFont="1" applyAlignment="1">
      <alignment textRotation="90" wrapText="1"/>
    </xf>
    <xf numFmtId="0" fontId="5" fillId="0" borderId="0" xfId="3" applyFont="1" applyAlignment="1">
      <alignment textRotation="90" wrapText="1"/>
    </xf>
    <xf numFmtId="0" fontId="5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4" xfId="1" applyFont="1" applyBorder="1" applyAlignment="1">
      <alignment horizontal="center" vertical="center" textRotation="90" wrapText="1"/>
    </xf>
    <xf numFmtId="0" fontId="7" fillId="0" borderId="16" xfId="1" applyFont="1" applyBorder="1" applyAlignment="1">
      <alignment horizontal="center" vertical="center" textRotation="90" wrapText="1"/>
    </xf>
    <xf numFmtId="0" fontId="5" fillId="0" borderId="0" xfId="3" applyFont="1" applyAlignment="1">
      <alignment textRotation="90" wrapText="1"/>
    </xf>
    <xf numFmtId="0" fontId="0" fillId="0" borderId="0" xfId="0" applyAlignment="1">
      <alignment textRotation="90" wrapText="1"/>
    </xf>
    <xf numFmtId="0" fontId="3" fillId="0" borderId="0" xfId="3" applyFont="1" applyAlignment="1">
      <alignment horizontal="center" wrapText="1"/>
    </xf>
    <xf numFmtId="0" fontId="12" fillId="0" borderId="0" xfId="0" applyFont="1" applyAlignment="1">
      <alignment wrapText="1"/>
    </xf>
  </cellXfs>
  <cellStyles count="11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_Op" xfId="31"/>
    <cellStyle name="Currency [0]_24-4-01" xfId="32"/>
    <cellStyle name="Currency_24-4-01" xfId="33"/>
    <cellStyle name="Euro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au?iue_CrewList" xfId="41"/>
    <cellStyle name="Input" xfId="42"/>
    <cellStyle name="Linked Cell" xfId="43"/>
    <cellStyle name="Neutral" xfId="44"/>
    <cellStyle name="Normal_11-Mar-96" xfId="45"/>
    <cellStyle name="Note" xfId="46"/>
    <cellStyle name="Oeiainiaue [0]_CrewList" xfId="47"/>
    <cellStyle name="Oeiainiaue_CrewList" xfId="48"/>
    <cellStyle name="Output" xfId="49"/>
    <cellStyle name="Standard_Budget_IBIS_Kazan_Veritas- April" xfId="50"/>
    <cellStyle name="Title" xfId="51"/>
    <cellStyle name="Total" xfId="52"/>
    <cellStyle name="Währung" xfId="53"/>
    <cellStyle name="Warning Text" xfId="54"/>
    <cellStyle name="Κανονικό 2" xfId="55"/>
    <cellStyle name="Κανονικό 3" xfId="56"/>
    <cellStyle name="Κανονικό 4" xfId="57"/>
    <cellStyle name="Гиперссылка 2" xfId="58"/>
    <cellStyle name="Обычный" xfId="0" builtinId="0"/>
    <cellStyle name="Обычный 10" xfId="59"/>
    <cellStyle name="Обычный 11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3" xfId="71"/>
    <cellStyle name="Обычный 2 4" xfId="72"/>
    <cellStyle name="Обычный 2 5" xfId="73"/>
    <cellStyle name="Обычный 2 6" xfId="74"/>
    <cellStyle name="Обычный 2 7" xfId="75"/>
    <cellStyle name="Обычный 20" xfId="76"/>
    <cellStyle name="Обычный 21" xfId="77"/>
    <cellStyle name="Обычный 22" xfId="78"/>
    <cellStyle name="Обычный 23" xfId="79"/>
    <cellStyle name="Обычный 24" xfId="80"/>
    <cellStyle name="Обычный 25" xfId="81"/>
    <cellStyle name="Обычный 26" xfId="82"/>
    <cellStyle name="Обычный 27" xfId="83"/>
    <cellStyle name="Обычный 28" xfId="84"/>
    <cellStyle name="Обычный 29" xfId="85"/>
    <cellStyle name="Обычный 3" xfId="86"/>
    <cellStyle name="Обычный 30" xfId="87"/>
    <cellStyle name="Обычный 31" xfId="88"/>
    <cellStyle name="Обычный 32" xfId="89"/>
    <cellStyle name="Обычный 33" xfId="90"/>
    <cellStyle name="Обычный 33 2" xfId="91"/>
    <cellStyle name="Обычный 33 2 2" xfId="92"/>
    <cellStyle name="Обычный 33 3" xfId="93"/>
    <cellStyle name="Обычный 34" xfId="94"/>
    <cellStyle name="Обычный 34 2" xfId="95"/>
    <cellStyle name="Обычный 4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8" xfId="102"/>
    <cellStyle name="Обычный 8 2" xfId="103"/>
    <cellStyle name="Обычный 8 2 2" xfId="104"/>
    <cellStyle name="Обычный 8 3" xfId="105"/>
    <cellStyle name="Обычный 9" xfId="106"/>
    <cellStyle name="Обычный_PHRF calc_rev2(1)" xfId="2"/>
    <cellStyle name="Обычный_TOT correction" xfId="1"/>
    <cellStyle name="Обычный_YACHTSshort" xfId="3"/>
    <cellStyle name="Процентный 2" xfId="107"/>
    <cellStyle name="Процентный 3" xfId="108"/>
    <cellStyle name="Стиль 1" xfId="109"/>
    <cellStyle name="Финансовый [0] 2" xfId="110"/>
    <cellStyle name="Финансовый 2" xfId="111"/>
    <cellStyle name="Финансовый 2 2" xfId="112"/>
    <cellStyle name="Финансовый 3" xfId="113"/>
    <cellStyle name="Финансовый 3 2" xfId="114"/>
    <cellStyle name="Финансовый 3 2 2" xfId="115"/>
    <cellStyle name="Финансовый 3 3" xfId="116"/>
    <cellStyle name="Финансовый 4" xfId="117"/>
    <cellStyle name="Финансовый 4 2" xfId="11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EX47"/>
  <sheetViews>
    <sheetView zoomScale="90" zoomScaleNormal="90" workbookViewId="0">
      <pane xSplit="21" ySplit="4" topLeftCell="EM8" activePane="bottomRight" state="frozen"/>
      <selection pane="topRight" activeCell="V1" sqref="V1"/>
      <selection pane="bottomLeft" activeCell="A5" sqref="A5"/>
      <selection pane="bottomRight" activeCell="M25" sqref="M25"/>
    </sheetView>
  </sheetViews>
  <sheetFormatPr defaultRowHeight="12.75"/>
  <cols>
    <col min="1" max="1" width="3" style="94" customWidth="1"/>
    <col min="2" max="2" width="16.5703125" style="94" customWidth="1"/>
    <col min="3" max="12" width="6.140625" style="94" customWidth="1"/>
    <col min="13" max="13" width="5.28515625" style="94" customWidth="1"/>
    <col min="14" max="14" width="4.42578125" style="94" customWidth="1"/>
    <col min="15" max="15" width="12.7109375" style="94" customWidth="1"/>
    <col min="16" max="16" width="20.7109375" style="94" customWidth="1"/>
    <col min="17" max="17" width="5.5703125" style="94" customWidth="1"/>
    <col min="18" max="18" width="4.42578125" style="94" customWidth="1"/>
    <col min="19" max="19" width="6" style="94" customWidth="1"/>
    <col min="20" max="20" width="2.42578125" style="94" customWidth="1"/>
    <col min="21" max="21" width="3.28515625" style="94" bestFit="1" customWidth="1"/>
    <col min="22" max="24" width="9.28515625" style="94" customWidth="1"/>
    <col min="25" max="25" width="8.7109375" style="94" customWidth="1"/>
    <col min="26" max="26" width="8.28515625" style="94" customWidth="1"/>
    <col min="27" max="27" width="6" style="94" customWidth="1"/>
    <col min="28" max="28" width="8" style="94" customWidth="1"/>
    <col min="29" max="29" width="5.85546875" style="94" customWidth="1"/>
    <col min="30" max="30" width="8.7109375" style="94" customWidth="1"/>
    <col min="31" max="31" width="8.5703125" style="94" customWidth="1"/>
    <col min="32" max="32" width="7.5703125" style="94" customWidth="1"/>
    <col min="33" max="33" width="9.85546875" style="94" customWidth="1"/>
    <col min="34" max="34" width="7.7109375" style="94" bestFit="1" customWidth="1"/>
    <col min="35" max="35" width="8.85546875" style="94" bestFit="1" customWidth="1"/>
    <col min="36" max="36" width="8.7109375" style="94" customWidth="1"/>
    <col min="37" max="37" width="6" style="94" customWidth="1"/>
    <col min="38" max="38" width="10" style="94" bestFit="1" customWidth="1"/>
    <col min="39" max="39" width="5.85546875" style="94" customWidth="1"/>
    <col min="40" max="40" width="12.28515625" style="94" customWidth="1"/>
    <col min="41" max="41" width="9.28515625" style="94" customWidth="1"/>
    <col min="42" max="42" width="6" style="94" customWidth="1"/>
    <col min="43" max="43" width="10" style="94" bestFit="1" customWidth="1"/>
    <col min="44" max="44" width="5.85546875" style="94" customWidth="1"/>
    <col min="45" max="45" width="8.85546875" style="94" bestFit="1" customWidth="1"/>
    <col min="46" max="46" width="8.28515625" style="94" bestFit="1" customWidth="1"/>
    <col min="47" max="47" width="6" style="94" customWidth="1"/>
    <col min="48" max="48" width="10" style="94" bestFit="1" customWidth="1"/>
    <col min="49" max="49" width="5.85546875" style="94" customWidth="1"/>
    <col min="50" max="50" width="8.85546875" style="94" bestFit="1" customWidth="1"/>
    <col min="51" max="51" width="11" style="94" customWidth="1"/>
    <col min="52" max="52" width="8.140625" style="94" customWidth="1"/>
    <col min="53" max="53" width="10" style="94" bestFit="1" customWidth="1"/>
    <col min="54" max="54" width="7.5703125" style="94" customWidth="1"/>
    <col min="55" max="55" width="10.42578125" style="94" bestFit="1" customWidth="1"/>
    <col min="56" max="56" width="8.28515625" style="94" bestFit="1" customWidth="1"/>
    <col min="57" max="57" width="6" style="94" customWidth="1"/>
    <col min="58" max="58" width="10" style="94" bestFit="1" customWidth="1"/>
    <col min="59" max="59" width="7.7109375" style="94" customWidth="1"/>
    <col min="60" max="60" width="8.7109375" style="94" bestFit="1" customWidth="1"/>
    <col min="61" max="61" width="7.5703125" style="94" bestFit="1" customWidth="1"/>
    <col min="62" max="62" width="6" style="94" customWidth="1"/>
    <col min="63" max="63" width="9.85546875" style="94" bestFit="1" customWidth="1"/>
    <col min="64" max="64" width="5.85546875" style="94" customWidth="1"/>
    <col min="65" max="65" width="8.7109375" style="94" bestFit="1" customWidth="1"/>
    <col min="66" max="66" width="7.5703125" style="94" bestFit="1" customWidth="1"/>
    <col min="67" max="67" width="6" style="94" customWidth="1"/>
    <col min="68" max="68" width="9.85546875" style="94" bestFit="1" customWidth="1"/>
    <col min="69" max="69" width="5.85546875" style="94" customWidth="1"/>
    <col min="70" max="70" width="8.7109375" style="94" bestFit="1" customWidth="1"/>
    <col min="71" max="71" width="7.5703125" style="94" bestFit="1" customWidth="1"/>
    <col min="72" max="72" width="6" style="94" customWidth="1"/>
    <col min="73" max="73" width="9.85546875" style="94" bestFit="1" customWidth="1"/>
    <col min="74" max="74" width="5.85546875" style="94" customWidth="1"/>
    <col min="75" max="75" width="5" style="94" customWidth="1"/>
    <col min="76" max="76" width="3.7109375" style="47" bestFit="1" customWidth="1"/>
    <col min="77" max="77" width="7.7109375" style="158" bestFit="1" customWidth="1"/>
    <col min="78" max="78" width="7" style="47" customWidth="1"/>
    <col min="79" max="80" width="1.140625" style="47" customWidth="1"/>
    <col min="81" max="81" width="7.85546875" style="158" bestFit="1" customWidth="1"/>
    <col min="82" max="84" width="7" style="47" customWidth="1"/>
    <col min="85" max="87" width="1.28515625" style="47" customWidth="1"/>
    <col min="88" max="88" width="7.85546875" style="158" bestFit="1" customWidth="1"/>
    <col min="89" max="91" width="7" style="47" customWidth="1"/>
    <col min="92" max="94" width="1.28515625" style="47" customWidth="1"/>
    <col min="95" max="95" width="7.85546875" style="158" bestFit="1" customWidth="1"/>
    <col min="96" max="98" width="7" style="47" customWidth="1"/>
    <col min="99" max="101" width="1.28515625" style="47" customWidth="1"/>
    <col min="102" max="102" width="7.85546875" style="158" bestFit="1" customWidth="1"/>
    <col min="103" max="105" width="7" style="47" customWidth="1"/>
    <col min="106" max="108" width="1.28515625" style="47" customWidth="1"/>
    <col min="109" max="109" width="7.85546875" style="158" bestFit="1" customWidth="1"/>
    <col min="110" max="112" width="7" style="47" customWidth="1"/>
    <col min="113" max="115" width="1.28515625" style="47" customWidth="1"/>
    <col min="116" max="116" width="7.85546875" style="158" bestFit="1" customWidth="1"/>
    <col min="117" max="119" width="7" style="47" customWidth="1"/>
    <col min="120" max="122" width="0.85546875" style="47" customWidth="1"/>
    <col min="123" max="123" width="7.85546875" style="158" bestFit="1" customWidth="1"/>
    <col min="124" max="124" width="7" style="47" customWidth="1"/>
    <col min="125" max="125" width="7.42578125" style="47" customWidth="1"/>
    <col min="126" max="126" width="7" style="47" customWidth="1"/>
    <col min="127" max="129" width="0.7109375" style="47" customWidth="1"/>
    <col min="130" max="130" width="7.85546875" style="158" bestFit="1" customWidth="1"/>
    <col min="131" max="133" width="7" style="47" customWidth="1"/>
    <col min="134" max="136" width="1.28515625" style="47" customWidth="1"/>
    <col min="137" max="137" width="8.28515625" style="158" customWidth="1"/>
    <col min="138" max="140" width="7.5703125" style="47" customWidth="1"/>
    <col min="141" max="143" width="0.85546875" style="47" customWidth="1"/>
    <col min="144" max="144" width="7.7109375" style="158" bestFit="1" customWidth="1"/>
    <col min="145" max="145" width="4.7109375" style="158" bestFit="1" customWidth="1"/>
    <col min="146" max="146" width="8" style="47" bestFit="1" customWidth="1"/>
    <col min="147" max="147" width="5.28515625" style="47" bestFit="1" customWidth="1"/>
    <col min="148" max="148" width="6" style="47" bestFit="1" customWidth="1"/>
    <col min="149" max="151" width="1" style="47" customWidth="1"/>
    <col min="152" max="152" width="3.28515625" style="47" customWidth="1"/>
    <col min="153" max="153" width="20.140625" style="47" customWidth="1"/>
    <col min="154" max="154" width="4.140625" style="47" customWidth="1"/>
    <col min="155" max="16384" width="9.140625" style="94"/>
  </cols>
  <sheetData>
    <row r="1" spans="1:154" s="22" customFormat="1" ht="50.25" customHeight="1" thickBot="1">
      <c r="A1" s="1"/>
      <c r="B1" s="2">
        <v>41767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5" t="s">
        <v>9</v>
      </c>
      <c r="M1" s="5" t="s">
        <v>10</v>
      </c>
      <c r="N1" s="6" t="s">
        <v>11</v>
      </c>
      <c r="O1" s="1"/>
      <c r="P1" s="7" t="s">
        <v>12</v>
      </c>
      <c r="Q1" s="8" t="s">
        <v>13</v>
      </c>
      <c r="R1" s="8" t="s">
        <v>14</v>
      </c>
      <c r="S1" s="9" t="s">
        <v>15</v>
      </c>
      <c r="T1" s="10" t="s">
        <v>16</v>
      </c>
      <c r="U1" s="10" t="s">
        <v>17</v>
      </c>
      <c r="V1" s="182" t="s">
        <v>18</v>
      </c>
      <c r="W1" s="183"/>
      <c r="X1" s="184"/>
      <c r="Y1" s="11" t="s">
        <v>143</v>
      </c>
      <c r="Z1" s="185" t="s">
        <v>19</v>
      </c>
      <c r="AA1" s="188" t="s">
        <v>20</v>
      </c>
      <c r="AB1" s="179" t="s">
        <v>21</v>
      </c>
      <c r="AC1" s="188" t="s">
        <v>22</v>
      </c>
      <c r="AD1" s="11" t="s">
        <v>144</v>
      </c>
      <c r="AE1" s="185" t="s">
        <v>19</v>
      </c>
      <c r="AF1" s="188" t="s">
        <v>20</v>
      </c>
      <c r="AG1" s="179" t="s">
        <v>21</v>
      </c>
      <c r="AH1" s="188" t="s">
        <v>22</v>
      </c>
      <c r="AI1" s="11" t="s">
        <v>147</v>
      </c>
      <c r="AJ1" s="185" t="s">
        <v>19</v>
      </c>
      <c r="AK1" s="188" t="s">
        <v>20</v>
      </c>
      <c r="AL1" s="179" t="s">
        <v>21</v>
      </c>
      <c r="AM1" s="188" t="s">
        <v>22</v>
      </c>
      <c r="AN1" s="11" t="s">
        <v>148</v>
      </c>
      <c r="AO1" s="185" t="s">
        <v>19</v>
      </c>
      <c r="AP1" s="188" t="s">
        <v>20</v>
      </c>
      <c r="AQ1" s="179" t="s">
        <v>21</v>
      </c>
      <c r="AR1" s="188" t="s">
        <v>22</v>
      </c>
      <c r="AS1" s="11" t="s">
        <v>149</v>
      </c>
      <c r="AT1" s="185" t="s">
        <v>19</v>
      </c>
      <c r="AU1" s="188" t="s">
        <v>20</v>
      </c>
      <c r="AV1" s="179" t="s">
        <v>21</v>
      </c>
      <c r="AW1" s="188" t="s">
        <v>22</v>
      </c>
      <c r="AX1" s="11" t="s">
        <v>150</v>
      </c>
      <c r="AY1" s="185" t="s">
        <v>19</v>
      </c>
      <c r="AZ1" s="188" t="s">
        <v>20</v>
      </c>
      <c r="BA1" s="179" t="s">
        <v>21</v>
      </c>
      <c r="BB1" s="188" t="s">
        <v>22</v>
      </c>
      <c r="BC1" s="11" t="s">
        <v>151</v>
      </c>
      <c r="BD1" s="185" t="s">
        <v>19</v>
      </c>
      <c r="BE1" s="188" t="s">
        <v>20</v>
      </c>
      <c r="BF1" s="179" t="s">
        <v>21</v>
      </c>
      <c r="BG1" s="188" t="s">
        <v>22</v>
      </c>
      <c r="BH1" s="11" t="s">
        <v>152</v>
      </c>
      <c r="BI1" s="185" t="s">
        <v>19</v>
      </c>
      <c r="BJ1" s="188" t="s">
        <v>20</v>
      </c>
      <c r="BK1" s="179" t="s">
        <v>21</v>
      </c>
      <c r="BL1" s="188" t="s">
        <v>22</v>
      </c>
      <c r="BM1" s="12"/>
      <c r="BN1" s="185" t="s">
        <v>19</v>
      </c>
      <c r="BO1" s="188" t="s">
        <v>20</v>
      </c>
      <c r="BP1" s="179" t="s">
        <v>21</v>
      </c>
      <c r="BQ1" s="188" t="s">
        <v>22</v>
      </c>
      <c r="BR1" s="11"/>
      <c r="BS1" s="185" t="s">
        <v>19</v>
      </c>
      <c r="BT1" s="188" t="s">
        <v>20</v>
      </c>
      <c r="BU1" s="179" t="s">
        <v>21</v>
      </c>
      <c r="BV1" s="188" t="s">
        <v>22</v>
      </c>
      <c r="BW1" s="1"/>
      <c r="BX1" s="13" t="s">
        <v>23</v>
      </c>
      <c r="BY1" s="13" t="s">
        <v>24</v>
      </c>
      <c r="BZ1" s="14" t="s">
        <v>25</v>
      </c>
      <c r="CA1" s="15"/>
      <c r="CB1" s="15"/>
      <c r="CC1" s="13" t="s">
        <v>24</v>
      </c>
      <c r="CD1" s="14" t="s">
        <v>25</v>
      </c>
      <c r="CE1" s="14" t="s">
        <v>26</v>
      </c>
      <c r="CF1" s="14" t="s">
        <v>27</v>
      </c>
      <c r="CG1" s="15"/>
      <c r="CH1" s="15"/>
      <c r="CI1" s="15"/>
      <c r="CJ1" s="13" t="s">
        <v>24</v>
      </c>
      <c r="CK1" s="14" t="s">
        <v>25</v>
      </c>
      <c r="CL1" s="14" t="s">
        <v>26</v>
      </c>
      <c r="CM1" s="14" t="s">
        <v>27</v>
      </c>
      <c r="CN1" s="15"/>
      <c r="CO1" s="15"/>
      <c r="CP1" s="15"/>
      <c r="CQ1" s="13" t="s">
        <v>24</v>
      </c>
      <c r="CR1" s="14" t="s">
        <v>25</v>
      </c>
      <c r="CS1" s="14" t="s">
        <v>26</v>
      </c>
      <c r="CT1" s="14" t="s">
        <v>27</v>
      </c>
      <c r="CU1" s="15"/>
      <c r="CV1" s="15"/>
      <c r="CW1" s="15"/>
      <c r="CX1" s="13" t="s">
        <v>24</v>
      </c>
      <c r="CY1" s="14" t="s">
        <v>25</v>
      </c>
      <c r="CZ1" s="14" t="s">
        <v>26</v>
      </c>
      <c r="DA1" s="14" t="s">
        <v>27</v>
      </c>
      <c r="DB1" s="15"/>
      <c r="DC1" s="15"/>
      <c r="DD1" s="15"/>
      <c r="DE1" s="13" t="s">
        <v>24</v>
      </c>
      <c r="DF1" s="14" t="s">
        <v>25</v>
      </c>
      <c r="DG1" s="14" t="s">
        <v>26</v>
      </c>
      <c r="DH1" s="14" t="s">
        <v>27</v>
      </c>
      <c r="DI1" s="15"/>
      <c r="DJ1" s="15"/>
      <c r="DK1" s="15"/>
      <c r="DL1" s="13" t="s">
        <v>24</v>
      </c>
      <c r="DM1" s="14" t="s">
        <v>25</v>
      </c>
      <c r="DN1" s="14" t="s">
        <v>26</v>
      </c>
      <c r="DO1" s="14" t="s">
        <v>27</v>
      </c>
      <c r="DP1" s="15"/>
      <c r="DQ1" s="15"/>
      <c r="DR1" s="15"/>
      <c r="DS1" s="13" t="s">
        <v>24</v>
      </c>
      <c r="DT1" s="14" t="s">
        <v>25</v>
      </c>
      <c r="DU1" s="14" t="s">
        <v>26</v>
      </c>
      <c r="DV1" s="14" t="s">
        <v>27</v>
      </c>
      <c r="DW1" s="15"/>
      <c r="DX1" s="15"/>
      <c r="DY1" s="15"/>
      <c r="DZ1" s="13" t="s">
        <v>24</v>
      </c>
      <c r="EA1" s="14" t="s">
        <v>25</v>
      </c>
      <c r="EB1" s="14" t="s">
        <v>26</v>
      </c>
      <c r="EC1" s="14" t="s">
        <v>27</v>
      </c>
      <c r="ED1" s="15"/>
      <c r="EE1" s="15"/>
      <c r="EF1" s="15"/>
      <c r="EG1" s="13" t="s">
        <v>24</v>
      </c>
      <c r="EH1" s="14" t="s">
        <v>25</v>
      </c>
      <c r="EI1" s="14" t="s">
        <v>26</v>
      </c>
      <c r="EJ1" s="14" t="s">
        <v>27</v>
      </c>
      <c r="EK1" s="15"/>
      <c r="EL1" s="15"/>
      <c r="EM1" s="15"/>
      <c r="EN1" s="16" t="s">
        <v>28</v>
      </c>
      <c r="EO1" s="17" t="s">
        <v>29</v>
      </c>
      <c r="EP1" s="191" t="s">
        <v>30</v>
      </c>
      <c r="EQ1" s="18" t="s">
        <v>31</v>
      </c>
      <c r="ER1" s="191" t="s">
        <v>32</v>
      </c>
      <c r="ES1" s="19"/>
      <c r="ET1" s="19"/>
      <c r="EU1" s="19"/>
      <c r="EV1" s="176" t="s">
        <v>33</v>
      </c>
      <c r="EW1" s="21" t="s">
        <v>34</v>
      </c>
      <c r="EX1" s="176" t="s">
        <v>35</v>
      </c>
    </row>
    <row r="2" spans="1:154" s="22" customFormat="1" ht="13.5" customHeight="1" thickBot="1">
      <c r="A2" s="1"/>
      <c r="B2" s="1"/>
      <c r="C2" s="1"/>
      <c r="D2" s="23"/>
      <c r="E2" s="23"/>
      <c r="F2" s="23"/>
      <c r="G2" s="23"/>
      <c r="H2" s="23"/>
      <c r="I2" s="24">
        <v>2204.62</v>
      </c>
      <c r="J2" s="24">
        <v>3.2810000000000001</v>
      </c>
      <c r="K2" s="1">
        <v>100</v>
      </c>
      <c r="L2" s="24"/>
      <c r="M2" s="25">
        <v>-0.1</v>
      </c>
      <c r="N2" s="25">
        <v>0.05</v>
      </c>
      <c r="O2" s="1"/>
      <c r="P2" s="26" t="s">
        <v>36</v>
      </c>
      <c r="Q2" s="27"/>
      <c r="R2" s="175"/>
      <c r="S2" s="27"/>
      <c r="T2" s="27"/>
      <c r="U2" s="1"/>
      <c r="V2" s="29" t="s">
        <v>37</v>
      </c>
      <c r="W2" s="30" t="s">
        <v>38</v>
      </c>
      <c r="X2" s="31" t="s">
        <v>39</v>
      </c>
      <c r="Y2" s="32" t="s">
        <v>40</v>
      </c>
      <c r="Z2" s="186"/>
      <c r="AA2" s="189"/>
      <c r="AB2" s="180"/>
      <c r="AC2" s="189"/>
      <c r="AD2" s="32" t="s">
        <v>41</v>
      </c>
      <c r="AE2" s="186"/>
      <c r="AF2" s="189"/>
      <c r="AG2" s="180"/>
      <c r="AH2" s="189"/>
      <c r="AI2" s="32" t="s">
        <v>42</v>
      </c>
      <c r="AJ2" s="186"/>
      <c r="AK2" s="189"/>
      <c r="AL2" s="180"/>
      <c r="AM2" s="189"/>
      <c r="AN2" s="32" t="s">
        <v>43</v>
      </c>
      <c r="AO2" s="186"/>
      <c r="AP2" s="189"/>
      <c r="AQ2" s="180"/>
      <c r="AR2" s="189"/>
      <c r="AS2" s="32" t="s">
        <v>44</v>
      </c>
      <c r="AT2" s="186"/>
      <c r="AU2" s="189"/>
      <c r="AV2" s="180"/>
      <c r="AW2" s="189"/>
      <c r="AX2" s="32" t="s">
        <v>45</v>
      </c>
      <c r="AY2" s="186"/>
      <c r="AZ2" s="189"/>
      <c r="BA2" s="180"/>
      <c r="BB2" s="189"/>
      <c r="BC2" s="32" t="s">
        <v>46</v>
      </c>
      <c r="BD2" s="186"/>
      <c r="BE2" s="189"/>
      <c r="BF2" s="180"/>
      <c r="BG2" s="189"/>
      <c r="BH2" s="32" t="s">
        <v>47</v>
      </c>
      <c r="BI2" s="186"/>
      <c r="BJ2" s="189"/>
      <c r="BK2" s="180"/>
      <c r="BL2" s="189"/>
      <c r="BM2" s="32" t="s">
        <v>48</v>
      </c>
      <c r="BN2" s="186"/>
      <c r="BO2" s="189"/>
      <c r="BP2" s="180"/>
      <c r="BQ2" s="189"/>
      <c r="BR2" s="32" t="s">
        <v>49</v>
      </c>
      <c r="BS2" s="186"/>
      <c r="BT2" s="189"/>
      <c r="BU2" s="180"/>
      <c r="BV2" s="189"/>
      <c r="BW2" s="33"/>
      <c r="BX2" s="34"/>
      <c r="BY2" s="34"/>
      <c r="BZ2" s="35"/>
      <c r="CA2" s="15"/>
      <c r="CB2" s="15"/>
      <c r="CC2" s="36"/>
      <c r="CD2" s="37"/>
      <c r="CE2" s="37"/>
      <c r="CF2" s="37"/>
      <c r="CG2" s="15"/>
      <c r="CH2" s="15"/>
      <c r="CI2" s="15"/>
      <c r="CJ2" s="38"/>
      <c r="CK2" s="39"/>
      <c r="CL2" s="39"/>
      <c r="CM2" s="39"/>
      <c r="CN2" s="15"/>
      <c r="CO2" s="15"/>
      <c r="CP2" s="15"/>
      <c r="CQ2" s="40"/>
      <c r="CR2" s="41"/>
      <c r="CS2" s="41"/>
      <c r="CT2" s="41"/>
      <c r="CU2" s="15"/>
      <c r="CV2" s="15"/>
      <c r="CW2" s="15"/>
      <c r="CX2" s="34"/>
      <c r="CY2" s="35"/>
      <c r="CZ2" s="35"/>
      <c r="DA2" s="35"/>
      <c r="DB2" s="15"/>
      <c r="DC2" s="15"/>
      <c r="DD2" s="15"/>
      <c r="DE2" s="36"/>
      <c r="DF2" s="37"/>
      <c r="DG2" s="37"/>
      <c r="DH2" s="37"/>
      <c r="DI2" s="15"/>
      <c r="DJ2" s="15"/>
      <c r="DK2" s="15"/>
      <c r="DL2" s="42"/>
      <c r="DM2" s="43"/>
      <c r="DN2" s="43"/>
      <c r="DO2" s="43"/>
      <c r="DP2" s="15"/>
      <c r="DQ2" s="15"/>
      <c r="DR2" s="15"/>
      <c r="DS2" s="44"/>
      <c r="DT2" s="45"/>
      <c r="DU2" s="45"/>
      <c r="DV2" s="45"/>
      <c r="DW2" s="15"/>
      <c r="DX2" s="15"/>
      <c r="DY2" s="15"/>
      <c r="DZ2" s="42"/>
      <c r="EA2" s="43"/>
      <c r="EB2" s="43"/>
      <c r="EC2" s="43"/>
      <c r="ED2" s="15"/>
      <c r="EE2" s="15"/>
      <c r="EF2" s="15"/>
      <c r="EG2" s="36"/>
      <c r="EH2" s="37"/>
      <c r="EI2" s="37"/>
      <c r="EJ2" s="37"/>
      <c r="EK2" s="15"/>
      <c r="EL2" s="15"/>
      <c r="EM2" s="15"/>
      <c r="EN2" s="13"/>
      <c r="EO2" s="17"/>
      <c r="EP2" s="192"/>
      <c r="EQ2" s="46"/>
      <c r="ER2" s="192"/>
      <c r="ES2" s="19"/>
      <c r="ET2" s="19"/>
      <c r="EU2" s="19"/>
      <c r="EV2" s="176"/>
      <c r="EW2" s="21"/>
      <c r="EX2" s="47"/>
    </row>
    <row r="3" spans="1:154" s="22" customFormat="1" ht="15" customHeight="1" thickBot="1">
      <c r="A3" s="1"/>
      <c r="B3" s="1"/>
      <c r="C3" s="48"/>
      <c r="D3" s="48"/>
      <c r="E3" s="48"/>
      <c r="F3" s="48"/>
      <c r="G3" s="48"/>
      <c r="H3" s="48"/>
      <c r="I3" s="48"/>
      <c r="J3" s="49" t="s">
        <v>50</v>
      </c>
      <c r="K3" s="48"/>
      <c r="L3" s="49"/>
      <c r="M3" s="48"/>
      <c r="N3" s="50"/>
      <c r="O3" s="1"/>
      <c r="P3" s="51"/>
      <c r="Q3" s="52"/>
      <c r="R3" s="53">
        <v>1</v>
      </c>
      <c r="S3" s="27"/>
      <c r="T3" s="27"/>
      <c r="U3" s="1"/>
      <c r="V3" s="29">
        <v>480</v>
      </c>
      <c r="W3" s="30">
        <v>550</v>
      </c>
      <c r="X3" s="31">
        <v>650</v>
      </c>
      <c r="Y3" s="54">
        <v>0.44444444444444442</v>
      </c>
      <c r="Z3" s="186"/>
      <c r="AA3" s="189"/>
      <c r="AB3" s="181"/>
      <c r="AC3" s="189"/>
      <c r="AD3" s="54">
        <v>0.37013888888888885</v>
      </c>
      <c r="AE3" s="186"/>
      <c r="AF3" s="189"/>
      <c r="AG3" s="181"/>
      <c r="AH3" s="189"/>
      <c r="AI3" s="55">
        <v>0.34722222222222227</v>
      </c>
      <c r="AJ3" s="186"/>
      <c r="AK3" s="189"/>
      <c r="AL3" s="181"/>
      <c r="AM3" s="189"/>
      <c r="AN3" s="54">
        <v>0.65972222222222221</v>
      </c>
      <c r="AO3" s="186"/>
      <c r="AP3" s="189"/>
      <c r="AQ3" s="181"/>
      <c r="AR3" s="189"/>
      <c r="AS3" s="54">
        <v>0.76041666666666663</v>
      </c>
      <c r="AT3" s="186"/>
      <c r="AU3" s="189"/>
      <c r="AV3" s="181"/>
      <c r="AW3" s="189"/>
      <c r="AX3" s="54">
        <v>0.65277777777777779</v>
      </c>
      <c r="AY3" s="186"/>
      <c r="AZ3" s="189"/>
      <c r="BA3" s="181"/>
      <c r="BB3" s="189"/>
      <c r="BC3" s="54">
        <v>0.43055555555555558</v>
      </c>
      <c r="BD3" s="186"/>
      <c r="BE3" s="189"/>
      <c r="BF3" s="181"/>
      <c r="BG3" s="189"/>
      <c r="BH3" s="54">
        <v>0.4284722222222222</v>
      </c>
      <c r="BI3" s="186"/>
      <c r="BJ3" s="189"/>
      <c r="BK3" s="181"/>
      <c r="BL3" s="189"/>
      <c r="BM3" s="54"/>
      <c r="BN3" s="186"/>
      <c r="BO3" s="189"/>
      <c r="BP3" s="181"/>
      <c r="BQ3" s="189"/>
      <c r="BR3" s="54"/>
      <c r="BS3" s="186"/>
      <c r="BT3" s="189"/>
      <c r="BU3" s="181"/>
      <c r="BV3" s="189"/>
      <c r="BW3" s="33"/>
      <c r="BX3" s="193" t="s">
        <v>51</v>
      </c>
      <c r="BY3" s="194"/>
      <c r="BZ3" s="194"/>
      <c r="CA3" s="15"/>
      <c r="CB3" s="15"/>
      <c r="CC3" s="193" t="s">
        <v>52</v>
      </c>
      <c r="CD3" s="194"/>
      <c r="CE3" s="194"/>
      <c r="CF3" s="194"/>
      <c r="CG3" s="15"/>
      <c r="CH3" s="15"/>
      <c r="CI3" s="15"/>
      <c r="CJ3" s="193" t="s">
        <v>53</v>
      </c>
      <c r="CK3" s="194"/>
      <c r="CL3" s="194"/>
      <c r="CM3" s="194"/>
      <c r="CN3" s="15"/>
      <c r="CO3" s="15"/>
      <c r="CP3" s="15"/>
      <c r="CQ3" s="193" t="s">
        <v>54</v>
      </c>
      <c r="CR3" s="194"/>
      <c r="CS3" s="194"/>
      <c r="CT3" s="194"/>
      <c r="CU3" s="15"/>
      <c r="CV3" s="15"/>
      <c r="CW3" s="15"/>
      <c r="CX3" s="193" t="s">
        <v>55</v>
      </c>
      <c r="CY3" s="194"/>
      <c r="CZ3" s="194"/>
      <c r="DA3" s="194"/>
      <c r="DB3" s="15"/>
      <c r="DC3" s="15"/>
      <c r="DD3" s="15"/>
      <c r="DE3" s="193" t="s">
        <v>56</v>
      </c>
      <c r="DF3" s="194"/>
      <c r="DG3" s="194"/>
      <c r="DH3" s="194"/>
      <c r="DI3" s="15"/>
      <c r="DJ3" s="15"/>
      <c r="DK3" s="15"/>
      <c r="DL3" s="193" t="s">
        <v>57</v>
      </c>
      <c r="DM3" s="194"/>
      <c r="DN3" s="194"/>
      <c r="DO3" s="194"/>
      <c r="DP3" s="15"/>
      <c r="DQ3" s="15"/>
      <c r="DR3" s="15"/>
      <c r="DS3" s="193" t="s">
        <v>58</v>
      </c>
      <c r="DT3" s="194"/>
      <c r="DU3" s="194"/>
      <c r="DV3" s="194"/>
      <c r="DW3" s="15"/>
      <c r="DX3" s="15"/>
      <c r="DY3" s="15"/>
      <c r="DZ3" s="193" t="s">
        <v>59</v>
      </c>
      <c r="EA3" s="194"/>
      <c r="EB3" s="194"/>
      <c r="EC3" s="194"/>
      <c r="ED3" s="15"/>
      <c r="EE3" s="15"/>
      <c r="EF3" s="15"/>
      <c r="EG3" s="193" t="s">
        <v>60</v>
      </c>
      <c r="EH3" s="194"/>
      <c r="EI3" s="194"/>
      <c r="EJ3" s="194"/>
      <c r="EK3" s="15"/>
      <c r="EL3" s="15"/>
      <c r="EM3" s="15"/>
      <c r="EN3" s="13"/>
      <c r="EO3" s="17"/>
      <c r="EP3" s="192"/>
      <c r="EQ3" s="46"/>
      <c r="ER3" s="192"/>
      <c r="ES3" s="19"/>
      <c r="ET3" s="19"/>
      <c r="EU3" s="19"/>
      <c r="EV3" s="176"/>
      <c r="EW3" s="21"/>
      <c r="EX3" s="47"/>
    </row>
    <row r="4" spans="1:154" s="22" customFormat="1" ht="13.5" customHeight="1" thickBot="1">
      <c r="A4" s="56" t="s">
        <v>61</v>
      </c>
      <c r="B4" s="1"/>
      <c r="C4" s="1"/>
      <c r="D4" s="1"/>
      <c r="E4" s="1"/>
      <c r="F4" s="1"/>
      <c r="G4" s="1"/>
      <c r="H4" s="1"/>
      <c r="I4" s="1"/>
      <c r="J4" s="1"/>
      <c r="K4" s="57"/>
      <c r="L4" s="1"/>
      <c r="M4" s="1"/>
      <c r="N4" s="1"/>
      <c r="O4" s="1"/>
      <c r="P4" s="58">
        <v>0.99998842593049631</v>
      </c>
      <c r="Q4" s="59">
        <f>SUMPRODUCT(Q5:Q44,S5:S44)/SUM(S5:S44)</f>
        <v>54.087873333333327</v>
      </c>
      <c r="R4" s="60">
        <f>SUMPRODUCT(R5:R44,S5:S44)/SUM(S5:S44)</f>
        <v>51.87404607843137</v>
      </c>
      <c r="S4" s="61">
        <f>SUM(S5:S44)</f>
        <v>18</v>
      </c>
      <c r="T4" s="61"/>
      <c r="U4" s="1"/>
      <c r="V4" s="62">
        <f>V3+$R$4</f>
        <v>531.87404607843132</v>
      </c>
      <c r="W4" s="62">
        <f>W3+$R$4</f>
        <v>601.87404607843132</v>
      </c>
      <c r="X4" s="62">
        <f>X3+$R$4</f>
        <v>701.87404607843132</v>
      </c>
      <c r="Y4" s="63" t="s">
        <v>62</v>
      </c>
      <c r="Z4" s="187"/>
      <c r="AA4" s="190"/>
      <c r="AB4" s="64">
        <v>7</v>
      </c>
      <c r="AC4" s="190"/>
      <c r="AD4" s="63" t="s">
        <v>62</v>
      </c>
      <c r="AE4" s="187"/>
      <c r="AF4" s="190"/>
      <c r="AG4" s="64">
        <v>7</v>
      </c>
      <c r="AH4" s="190"/>
      <c r="AI4" s="63" t="s">
        <v>62</v>
      </c>
      <c r="AJ4" s="187"/>
      <c r="AK4" s="190"/>
      <c r="AL4" s="64">
        <v>7</v>
      </c>
      <c r="AM4" s="190"/>
      <c r="AN4" s="63" t="s">
        <v>62</v>
      </c>
      <c r="AO4" s="187"/>
      <c r="AP4" s="190"/>
      <c r="AQ4" s="64">
        <v>4</v>
      </c>
      <c r="AR4" s="190"/>
      <c r="AS4" s="63" t="s">
        <v>62</v>
      </c>
      <c r="AT4" s="187"/>
      <c r="AU4" s="190"/>
      <c r="AV4" s="64">
        <v>7</v>
      </c>
      <c r="AW4" s="190"/>
      <c r="AX4" s="63" t="s">
        <v>62</v>
      </c>
      <c r="AY4" s="187"/>
      <c r="AZ4" s="190"/>
      <c r="BA4" s="64">
        <v>7</v>
      </c>
      <c r="BB4" s="190"/>
      <c r="BC4" s="63" t="s">
        <v>62</v>
      </c>
      <c r="BD4" s="187"/>
      <c r="BE4" s="190"/>
      <c r="BF4" s="64">
        <v>7</v>
      </c>
      <c r="BG4" s="190"/>
      <c r="BH4" s="63" t="s">
        <v>62</v>
      </c>
      <c r="BI4" s="187"/>
      <c r="BJ4" s="190"/>
      <c r="BK4" s="64">
        <v>4</v>
      </c>
      <c r="BL4" s="190"/>
      <c r="BM4" s="63" t="s">
        <v>62</v>
      </c>
      <c r="BN4" s="187"/>
      <c r="BO4" s="190"/>
      <c r="BP4" s="64"/>
      <c r="BQ4" s="190"/>
      <c r="BR4" s="63" t="s">
        <v>62</v>
      </c>
      <c r="BS4" s="187"/>
      <c r="BT4" s="190"/>
      <c r="BU4" s="64"/>
      <c r="BV4" s="190"/>
      <c r="BW4" s="33"/>
      <c r="BX4" s="194"/>
      <c r="BY4" s="194"/>
      <c r="BZ4" s="194"/>
      <c r="CA4" s="15"/>
      <c r="CB4" s="15"/>
      <c r="CC4" s="194"/>
      <c r="CD4" s="194"/>
      <c r="CE4" s="194"/>
      <c r="CF4" s="194"/>
      <c r="CG4" s="15"/>
      <c r="CH4" s="15"/>
      <c r="CI4" s="15"/>
      <c r="CJ4" s="194"/>
      <c r="CK4" s="194"/>
      <c r="CL4" s="194"/>
      <c r="CM4" s="194"/>
      <c r="CN4" s="15"/>
      <c r="CO4" s="15"/>
      <c r="CP4" s="15"/>
      <c r="CQ4" s="194"/>
      <c r="CR4" s="194"/>
      <c r="CS4" s="194"/>
      <c r="CT4" s="194"/>
      <c r="CU4" s="15"/>
      <c r="CV4" s="15"/>
      <c r="CW4" s="15"/>
      <c r="CX4" s="194"/>
      <c r="CY4" s="194"/>
      <c r="CZ4" s="194"/>
      <c r="DA4" s="194"/>
      <c r="DB4" s="15"/>
      <c r="DC4" s="15"/>
      <c r="DD4" s="15"/>
      <c r="DE4" s="194"/>
      <c r="DF4" s="194"/>
      <c r="DG4" s="194"/>
      <c r="DH4" s="194"/>
      <c r="DI4" s="15"/>
      <c r="DJ4" s="15"/>
      <c r="DK4" s="15"/>
      <c r="DL4" s="194"/>
      <c r="DM4" s="194"/>
      <c r="DN4" s="194"/>
      <c r="DO4" s="194"/>
      <c r="DP4" s="15"/>
      <c r="DQ4" s="15"/>
      <c r="DR4" s="15"/>
      <c r="DS4" s="194"/>
      <c r="DT4" s="194"/>
      <c r="DU4" s="194"/>
      <c r="DV4" s="194"/>
      <c r="DW4" s="15"/>
      <c r="DX4" s="15"/>
      <c r="DY4" s="15"/>
      <c r="DZ4" s="194"/>
      <c r="EA4" s="194"/>
      <c r="EB4" s="194"/>
      <c r="EC4" s="194"/>
      <c r="ED4" s="15"/>
      <c r="EE4" s="15"/>
      <c r="EF4" s="15"/>
      <c r="EG4" s="194"/>
      <c r="EH4" s="194"/>
      <c r="EI4" s="194"/>
      <c r="EJ4" s="194"/>
      <c r="EK4" s="15"/>
      <c r="EL4" s="15"/>
      <c r="EM4" s="15"/>
      <c r="EN4" s="13"/>
      <c r="EO4" s="65">
        <v>1</v>
      </c>
      <c r="EP4" s="192"/>
      <c r="EQ4" s="46"/>
      <c r="ER4" s="192"/>
      <c r="ES4" s="19"/>
      <c r="ET4" s="19"/>
      <c r="EU4" s="19"/>
      <c r="EV4" s="176"/>
      <c r="EW4" s="21"/>
      <c r="EX4" s="47"/>
    </row>
    <row r="5" spans="1:154">
      <c r="A5" s="66">
        <v>1</v>
      </c>
      <c r="B5" s="48" t="s">
        <v>63</v>
      </c>
      <c r="C5" s="67">
        <v>18.649999999999999</v>
      </c>
      <c r="D5" s="67">
        <v>9.1999999999999993</v>
      </c>
      <c r="E5" s="67">
        <v>18.899999999999999</v>
      </c>
      <c r="F5" s="67">
        <v>6.3</v>
      </c>
      <c r="G5" s="67">
        <v>16</v>
      </c>
      <c r="H5" s="67">
        <v>2.4</v>
      </c>
      <c r="I5" s="68">
        <v>18.5</v>
      </c>
      <c r="J5" s="69">
        <f>0.5*(C5*D5+E5*F5)</f>
        <v>145.32499999999999</v>
      </c>
      <c r="K5" s="70">
        <f t="shared" ref="K5:K33" si="0">$K$2-$G5*$J$2</f>
        <v>47.503999999999998</v>
      </c>
      <c r="L5" s="70">
        <f t="shared" ref="L5:L11" si="1">100-(J5+300)/8.5</f>
        <v>47.608823529411765</v>
      </c>
      <c r="M5" s="71"/>
      <c r="N5" s="48"/>
      <c r="O5" s="95" t="s">
        <v>65</v>
      </c>
      <c r="P5" s="72" t="s">
        <v>66</v>
      </c>
      <c r="Q5" s="73">
        <f t="shared" ref="Q5:Q44" si="2">K5</f>
        <v>47.503999999999998</v>
      </c>
      <c r="R5" s="73">
        <f t="shared" ref="R5:R44" si="3">SUM(L5:N5)*гандикап</f>
        <v>47.608823529411765</v>
      </c>
      <c r="S5" s="74"/>
      <c r="T5" s="74" t="s">
        <v>74</v>
      </c>
      <c r="U5" s="75">
        <v>1</v>
      </c>
      <c r="V5" s="76">
        <f t="shared" ref="V5:V44" si="4">$V$4/($V$3+R5)</f>
        <v>1.0080840622044331</v>
      </c>
      <c r="W5" s="76">
        <f t="shared" ref="W5:W44" si="5">$W$4/($W$3+R5)</f>
        <v>1.0071371478818361</v>
      </c>
      <c r="X5" s="76">
        <f t="shared" ref="X5:X44" si="6">$X$4/($X$3+Q5)</f>
        <v>1.0062652631073532</v>
      </c>
      <c r="Y5" s="77">
        <v>0.57523148148148151</v>
      </c>
      <c r="Z5" s="78" t="str">
        <f t="shared" ref="Z5:Z44" si="7">IF(AND($S5=1,Y$3&gt;0),IF(ISNUMBER(Y5),IF((Y5-Y$3)&gt;0,Y5-Y$3,$P$4-Y$3+Y5)," "),"")</f>
        <v/>
      </c>
      <c r="AA5" s="79" t="str">
        <f t="shared" ref="AA5:AA44" si="8">IF($S5=1,IF(ISNUMBER(Y5),RANK(Z5,Z$5:Z$44,1),Y5),"n/s")</f>
        <v>n/s</v>
      </c>
      <c r="AB5" s="78" t="str">
        <f t="shared" ref="AB5:AB44" si="9">IF($S5=1,IF(ISNUMBER(Y5),IF((Y5-Y$3)&gt;0,Y5-Y$3,$P$4-Y$3+Y5)*(IF(AB$4=2,$V5,IF(AB$4=4,$W5,IF(AB$4=7,$X5,"!"))))," "),"")</f>
        <v/>
      </c>
      <c r="AC5" s="79" t="str">
        <f t="shared" ref="AC5:AC44" si="10">IF(ISNUMBER(AA5),RANK(AB5,AB$5:AB$44,1),AA5)</f>
        <v>n/s</v>
      </c>
      <c r="AD5" s="77">
        <v>0.51500000000000001</v>
      </c>
      <c r="AE5" s="78" t="str">
        <f t="shared" ref="AE5:AE44" si="11">IF(AND($S5=1,AD$3&gt;0),IF(ISNUMBER(AD5),IF((AD5-AD$3)&gt;0,AD5-AD$3,$P$4-AD$3+AD5)," "),"")</f>
        <v/>
      </c>
      <c r="AF5" s="79" t="str">
        <f t="shared" ref="AF5:AF44" si="12">IF($S5=1,IF(ISNUMBER(AD5),RANK(AE5,AE$5:AE$44,1),AD5),"n/s")</f>
        <v>n/s</v>
      </c>
      <c r="AG5" s="78" t="str">
        <f t="shared" ref="AG5:AG44" si="13">IF($S5=1,IF(ISNUMBER(AD5),IF((AD5-AD$3)&gt;0,AD5-AD$3,$P$4-AD$3+AD5)*(IF(AG$4=2,$V5,IF(AG$4=4,$W5,IF(AG$4=7,$X5,"!"))))," "),"")</f>
        <v/>
      </c>
      <c r="AH5" s="79" t="str">
        <f t="shared" ref="AH5:AH44" si="14">IF(ISNUMBER(AF5),RANK(AG5,AG$5:AG$44,1),AF5)</f>
        <v>n/s</v>
      </c>
      <c r="AI5" s="77">
        <v>7.9270833333333332E-2</v>
      </c>
      <c r="AJ5" s="78" t="str">
        <f t="shared" ref="AJ5:AJ44" si="15">IF(AND($S5=1,AI$3&gt;0),IF(ISNUMBER(AI5),IF((AI5-AI$3)&gt;0,AI5-AI$3,$P$4-AI$3+AI5)," "),"")</f>
        <v/>
      </c>
      <c r="AK5" s="79" t="str">
        <f t="shared" ref="AK5:AK44" si="16">IF($S5=1,IF(ISNUMBER(AI5),RANK(AJ5,AJ$5:AJ$44,1),AI5),"n/s")</f>
        <v>n/s</v>
      </c>
      <c r="AL5" s="78" t="str">
        <f t="shared" ref="AL5:AL44" si="17">IF($S5=1,IF(ISNUMBER(AI5),IF((AI5-AI$3)&gt;0,AI5-AI$3,$P$4-AI$3+AI5)*(IF(AL$4=2,$V5,IF(AL$4=4,$W5,IF(AL$4=7,$X5,"!"))))," "),"")</f>
        <v/>
      </c>
      <c r="AM5" s="79" t="str">
        <f t="shared" ref="AM5:AM44" si="18">IF(ISNUMBER(AK5),RANK(AL5,AL$5:AL$44,1),AK5)</f>
        <v>n/s</v>
      </c>
      <c r="AN5" s="77">
        <v>0.74328703703703702</v>
      </c>
      <c r="AO5" s="78" t="str">
        <f t="shared" ref="AO5:AO44" si="19">IF(AND($S5=1,AN$3&gt;0),IF(ISNUMBER(AN5),IF((AN5-AN$3)&gt;0,AN5-AN$3,$P$4-AN$3+AN5)," "),"")</f>
        <v/>
      </c>
      <c r="AP5" s="79" t="str">
        <f t="shared" ref="AP5:AP44" si="20">IF($S5=1,IF(ISNUMBER(AN5),RANK(AO5,AO$5:AO$44,1),AN5),"n/s")</f>
        <v>n/s</v>
      </c>
      <c r="AQ5" s="78" t="str">
        <f t="shared" ref="AQ5:AQ44" si="21">IF($S5=1,IF(ISNUMBER(AN5),IF((AN5-AN$3)&gt;0,AN5-AN$3,$P$4-AN$3+AN5)*(IF(AQ$4=2,$V5,IF(AQ$4=4,$W5,IF(AQ$4=7,$X5,"!"))))," "),"")</f>
        <v/>
      </c>
      <c r="AR5" s="79" t="str">
        <f t="shared" ref="AR5:AR44" si="22">IF(ISNUMBER(AP5),RANK(AQ5,AQ$5:AQ$44,1),AP5)</f>
        <v>n/s</v>
      </c>
      <c r="AS5" s="77">
        <v>0.80393518518518514</v>
      </c>
      <c r="AT5" s="78" t="str">
        <f t="shared" ref="AT5:AT44" si="23">IF(AND($S5=1,AS$3&gt;0),IF(ISNUMBER(AS5),IF((AS5-AS$3)&gt;0,AS5-AS$3,$P$4-AS$3+AS5)," "),"")</f>
        <v/>
      </c>
      <c r="AU5" s="79" t="str">
        <f t="shared" ref="AU5:AU44" si="24">IF($S5=1,IF(ISNUMBER(AS5),RANK(AT5,AT$5:AT$44,1),AS5),"n/s")</f>
        <v>n/s</v>
      </c>
      <c r="AV5" s="78" t="str">
        <f t="shared" ref="AV5:AV44" si="25">IF($S5=1,IF(ISNUMBER(AS5),IF((AS5-AS$3)&gt;0,AS5-AS$3,$P$4-AS$3+AS5)*(IF(AV$4=2,$V5,IF(AV$4=4,$W5,IF(AV$4=7,$X5,"!"))))," "),"")</f>
        <v/>
      </c>
      <c r="AW5" s="79" t="str">
        <f t="shared" ref="AW5:AW44" si="26">IF(ISNUMBER(AU5),RANK(AV5,AV$5:AV$44,1),AU5)</f>
        <v>n/s</v>
      </c>
      <c r="AX5" s="77">
        <v>0.72864583333333333</v>
      </c>
      <c r="AY5" s="78" t="str">
        <f t="shared" ref="AY5:AY44" si="27">IF(AND($S5=1,AX$3&gt;0),IF(ISNUMBER(AX5),IF((AX5-AX$3)&gt;0,AX5-AX$3,$P$4-AX$3+AX5)," "),"")</f>
        <v/>
      </c>
      <c r="AZ5" s="79" t="str">
        <f t="shared" ref="AZ5:AZ44" si="28">IF($S5=1,IF(ISNUMBER(AX5),RANK(AY5,AY$5:AY$44,1),AX5),"n/s")</f>
        <v>n/s</v>
      </c>
      <c r="BA5" s="78" t="str">
        <f t="shared" ref="BA5:BA44" si="29">IF($S5=1,IF(ISNUMBER(AX5),IF((AX5-AX$3)&gt;0,AX5-AX$3,$P$4-AX$3+AX5)*(IF(BA$4=2,$V5,IF(BA$4=4,$W5,IF(BA$4=7,$X5,"!"))))," "),"")</f>
        <v/>
      </c>
      <c r="BB5" s="79" t="str">
        <f t="shared" ref="BB5:BB44" si="30">IF(ISNUMBER(AZ5),RANK(BA5,BA$5:BA$44,1),AZ5)</f>
        <v>n/s</v>
      </c>
      <c r="BC5" s="77">
        <v>0.67248842592592595</v>
      </c>
      <c r="BD5" s="78" t="str">
        <f t="shared" ref="BD5:BD44" si="31">IF(AND($S5=1,BC$3&gt;0),IF(ISNUMBER(BC5),IF((BC5-BC$3)&gt;0,BC5-BC$3,$P$4-BC$3+BC5)," "),"")</f>
        <v/>
      </c>
      <c r="BE5" s="79" t="str">
        <f t="shared" ref="BE5:BE44" si="32">IF($S5=1,IF(ISNUMBER(BC5),RANK(BD5,BD$5:BD$44,1),BC5),"n/s")</f>
        <v>n/s</v>
      </c>
      <c r="BF5" s="78" t="str">
        <f t="shared" ref="BF5:BF44" si="33">IF($S5=1,IF(ISNUMBER(BC5),IF((BC5-BC$3)&gt;0,BC5-BC$3,$P$4-BC$3+BC5)*(IF(BF$4=2,$V5,IF(BF$4=4,$W5,IF(BF$4=7,$X5,"!"))))," "),"")</f>
        <v/>
      </c>
      <c r="BG5" s="79" t="str">
        <f t="shared" ref="BG5:BG44" si="34">IF(ISNUMBER(BE5),RANK(BF5,BF$5:BF$44,1),BE5)</f>
        <v>n/s</v>
      </c>
      <c r="BH5" s="77">
        <v>0.55046296296296293</v>
      </c>
      <c r="BI5" s="78" t="str">
        <f t="shared" ref="BI5:BI44" si="35">IF(AND($S5=1,BH$3&gt;0),IF(ISNUMBER(BH5),IF((BH5-BH$3)&gt;0,BH5-BH$3,$P$4-BH$3+BH5)," "),"")</f>
        <v/>
      </c>
      <c r="BJ5" s="79" t="str">
        <f t="shared" ref="BJ5:BJ44" si="36">IF($S5=1,IF(ISNUMBER(BH5),RANK(BI5,BI$5:BI$44,1),BH5),"n/s")</f>
        <v>n/s</v>
      </c>
      <c r="BK5" s="78" t="str">
        <f t="shared" ref="BK5:BK44" si="37">IF($S5=1,IF(ISNUMBER(BH5),IF((BH5-BH$3)&gt;0,BH5-BH$3,$P$4-BH$3+BH5)*(IF(BK$4=2,$V5,IF(BK$4=4,$W5,IF(BK$4=7,$X5,"!"))))," "),"")</f>
        <v/>
      </c>
      <c r="BL5" s="79" t="str">
        <f t="shared" ref="BL5:BL44" si="38">IF(ISNUMBER(BJ5),RANK(BK5,BK$5:BK$44,1),BJ5)</f>
        <v>n/s</v>
      </c>
      <c r="BM5" s="77"/>
      <c r="BN5" s="78" t="str">
        <f t="shared" ref="BN5:BN44" si="39">IF(AND($S5=1,BM$3&gt;0),IF(ISNUMBER(BM5),IF((BM5-BM$3)&gt;0,BM5-BM$3,$P$4-BM$3+BM5)," "),"")</f>
        <v/>
      </c>
      <c r="BO5" s="79" t="str">
        <f t="shared" ref="BO5:BO44" si="40">IF($S5=1,IF(ISNUMBER(BM5),RANK(BN5,BN$5:BN$44,1),BM5),"n/s")</f>
        <v>n/s</v>
      </c>
      <c r="BP5" s="78" t="str">
        <f t="shared" ref="BP5:BP44" si="41">IF($S5=1,IF(ISNUMBER(BM5),IF((BM5-BM$3)&gt;0,BM5-BM$3,$P$4-BM$3+BM5)*(IF(BP$4=2,$V5,IF(BP$4=4,$W5,IF(BP$4=7,$X5,"!"))))," "),"")</f>
        <v/>
      </c>
      <c r="BQ5" s="79" t="str">
        <f t="shared" ref="BQ5:BQ44" si="42">IF(ISNUMBER(BO5),RANK(BP5,BP$5:BP$44,1),BO5)</f>
        <v>n/s</v>
      </c>
      <c r="BR5" s="77"/>
      <c r="BS5" s="78" t="str">
        <f t="shared" ref="BS5:BS44" si="43">IF(AND($S5=1,BR$3&gt;0),IF(ISNUMBER(BR5),IF((BR5-BR$3)&gt;0,BR5-BR$3,$P$4-BR$3+BR5)," "),"")</f>
        <v/>
      </c>
      <c r="BT5" s="79" t="str">
        <f t="shared" ref="BT5:BT44" si="44">IF($S5=1,IF(ISNUMBER(BR5),RANK(BS5,BS$5:BS$44,1),BR5),"n/s")</f>
        <v>n/s</v>
      </c>
      <c r="BU5" s="78" t="str">
        <f t="shared" ref="BU5:BU44" si="45">IF($S5=1,IF(ISNUMBER(BR5),IF((BR5-BR$3)&gt;0,BR5-BR$3,$P$4-BR$3+BR5)*(IF(BU$4=2,$V5,IF(BU$4=4,$W5,IF(BU$4=7,$X5,"!"))))," "),"")</f>
        <v/>
      </c>
      <c r="BV5" s="79" t="str">
        <f t="shared" ref="BV5:BV44" si="46">IF(ISNUMBER(BT5),RANK(BU5,BU$5:BU$44,1),BT5)</f>
        <v>n/s</v>
      </c>
      <c r="BW5" s="33"/>
      <c r="BX5" s="80">
        <f t="shared" ref="BX5:BX44" si="47">U5</f>
        <v>1</v>
      </c>
      <c r="BY5" s="81" t="str">
        <f t="shared" ref="BY5:BY44" si="48">AC5</f>
        <v>n/s</v>
      </c>
      <c r="BZ5" s="82">
        <f t="shared" ref="BZ5:BZ44" si="49">IF(ISNUMBER(BY5),VLOOKUP(BY5,$CA$5:$CB$44,2),IF(ISTEXT(BY5),IF((BY5="n/f"),0.25,0)," "))</f>
        <v>0</v>
      </c>
      <c r="CA5" s="83">
        <v>1</v>
      </c>
      <c r="CB5" s="83">
        <f>$BY$45+0.25</f>
        <v>15.25</v>
      </c>
      <c r="CC5" s="81" t="str">
        <f t="shared" ref="CC5:CC44" si="50">AH5</f>
        <v>n/s</v>
      </c>
      <c r="CD5" s="82">
        <f t="shared" ref="CD5:CD44" si="51">IF(ISNUMBER(CC5),VLOOKUP(CC5,$CH$5:$CI$44,2),IF(ISTEXT(CC5),IF((CC5="n/f"),0.25,0)," "))</f>
        <v>0</v>
      </c>
      <c r="CE5" s="82">
        <f t="shared" ref="CE5:CE44" si="52">IF($CC$45&gt;0,IF(OR(ISNUMBER(CC5),(CC5="n/f")),SUM(BZ5,CD5),BZ5)," ")</f>
        <v>0</v>
      </c>
      <c r="CF5" s="84">
        <f t="shared" ref="CF5:CF44" si="53">IF(ISNUMBER(CE5),VLOOKUP(CE5,$CG$5:$CH$44,2,FALSE)," ")</f>
        <v>16</v>
      </c>
      <c r="CG5" s="83">
        <f t="shared" ref="CG5:CG44" si="54">IF(ISNUMBER(LARGE($CE$5:$CE$44,CH5)),LARGE($CE$5:$CE$44,CH5)," ")</f>
        <v>24.5</v>
      </c>
      <c r="CH5" s="83">
        <v>1</v>
      </c>
      <c r="CI5" s="85">
        <f>$CC$45+0.25</f>
        <v>9.25</v>
      </c>
      <c r="CJ5" s="81" t="str">
        <f t="shared" ref="CJ5:CJ44" si="55">AM5</f>
        <v>n/s</v>
      </c>
      <c r="CK5" s="174">
        <f>IF(ISNUMBER(CJ5),VLOOKUP(CJ5,$CO$5:$CP$44,2),IF(ISTEXT(CJ5),IF((CJ5="n/f"),0.25,0)," "))*2</f>
        <v>0</v>
      </c>
      <c r="CL5" s="82">
        <f t="shared" ref="CL5:CL44" si="56">IF($CJ$45&gt;0,IF(OR(ISNUMBER(CJ5),(CJ5="n/f")),SUM(CE5,CK5),CE5)," ")</f>
        <v>0</v>
      </c>
      <c r="CM5" s="84">
        <f t="shared" ref="CM5:CM44" si="57">IF(ISNUMBER(CL5),VLOOKUP(CL5,$CN$5:$CO$44,2,FALSE)," ")</f>
        <v>16</v>
      </c>
      <c r="CN5" s="83">
        <f t="shared" ref="CN5:CN44" si="58">IF(ISNUMBER(LARGE($CL$5:$CL$44,CO5)),LARGE($CL$5:$CL$44,CO5)," ")</f>
        <v>45</v>
      </c>
      <c r="CO5" s="83">
        <v>1</v>
      </c>
      <c r="CP5" s="85">
        <f>$CJ$45+0.25</f>
        <v>10.25</v>
      </c>
      <c r="CQ5" s="81" t="str">
        <f t="shared" ref="CQ5:CQ44" si="59">AR5</f>
        <v>n/s</v>
      </c>
      <c r="CR5" s="82">
        <f t="shared" ref="CR5:CR44" si="60">IF(ISNUMBER(CQ5),VLOOKUP(CQ5,$CV$5:$CW$44,2),IF(ISTEXT(CQ5),IF((CQ5="n/f"),0.25,0)," "))</f>
        <v>0</v>
      </c>
      <c r="CS5" s="82">
        <f t="shared" ref="CS5:CS44" si="61">IF($CQ$45&gt;0,IF(OR(ISNUMBER(CQ5),(CQ5="n/f")),SUM(CL5,CR5),CL5)," ")</f>
        <v>0</v>
      </c>
      <c r="CT5" s="84">
        <f t="shared" ref="CT5:CT44" si="62">IF(ISNUMBER(CS5),VLOOKUP(CS5,$CU$5:$CV$44,2,FALSE)," ")</f>
        <v>16</v>
      </c>
      <c r="CU5" s="83">
        <f t="shared" ref="CU5:CU44" si="63">IF(ISNUMBER(LARGE($CS$5:$CS$44,CV5)),LARGE($CS$5:$CS$44,CV5)," ")</f>
        <v>57.25</v>
      </c>
      <c r="CV5" s="83">
        <v>1</v>
      </c>
      <c r="CW5" s="85">
        <f>$CQ$45+0.25</f>
        <v>12.25</v>
      </c>
      <c r="CX5" s="81" t="str">
        <f t="shared" ref="CX5:CX44" si="64">AW5</f>
        <v>n/s</v>
      </c>
      <c r="CY5" s="82">
        <f t="shared" ref="CY5:CY44" si="65">IF(ISNUMBER(CX5),VLOOKUP(CX5,$DC$5:$DD$44,2),IF(ISTEXT(CX5),IF((CX5="n/f"),0.25,0)," "))</f>
        <v>0</v>
      </c>
      <c r="CZ5" s="82">
        <f t="shared" ref="CZ5:CZ44" si="66">IF($CX$45&gt;0,IF(OR(ISNUMBER(CX5),(CX5="n/f")),SUM(CS5,CY5),CS5)," ")</f>
        <v>0</v>
      </c>
      <c r="DA5" s="84">
        <f t="shared" ref="DA5:DA44" si="67">IF(ISNUMBER(CZ5),VLOOKUP(CZ5,$DB$5:$DC$44,2,FALSE)," ")</f>
        <v>16</v>
      </c>
      <c r="DB5" s="83">
        <f t="shared" ref="DB5:DB44" si="68">IF(ISNUMBER(LARGE($CZ$5:$CZ$44,DC5)),LARGE($CZ$5:$CZ$44,DC5)," ")</f>
        <v>69.5</v>
      </c>
      <c r="DC5" s="83">
        <v>1</v>
      </c>
      <c r="DD5" s="85">
        <f>$CX$45+0.25</f>
        <v>12.25</v>
      </c>
      <c r="DE5" s="81" t="str">
        <f t="shared" ref="DE5:DE44" si="69">BB5</f>
        <v>n/s</v>
      </c>
      <c r="DF5" s="82">
        <f t="shared" ref="DF5:DF44" si="70">IF(ISNUMBER(DE5),VLOOKUP(DE5,$DJ$5:$DK$44,2),IF(ISTEXT(DE5),IF((DE5="n/f"),0.25,0)," "))</f>
        <v>0</v>
      </c>
      <c r="DG5" s="82">
        <f t="shared" ref="DG5:DG44" si="71">IF($DE$45&gt;0,IF(OR(ISNUMBER(DE5),(DE5="n/f")),SUM(CZ5,DF5),CZ5)," ")</f>
        <v>0</v>
      </c>
      <c r="DH5" s="84">
        <f t="shared" ref="DH5:DH43" si="72">IF(ISNUMBER(DG5),VLOOKUP(DG5,$DI$5:$DJ$44,2,FALSE)," ")</f>
        <v>16</v>
      </c>
      <c r="DI5" s="83">
        <f t="shared" ref="DI5:DI44" si="73">IF(ISNUMBER(LARGE($DG$5:$DG$44,DJ5)),LARGE($DG$5:$DG$44,DJ5)," ")</f>
        <v>81.75</v>
      </c>
      <c r="DJ5" s="83">
        <v>1</v>
      </c>
      <c r="DK5" s="85">
        <f>$DE$45+0.25</f>
        <v>12.25</v>
      </c>
      <c r="DL5" s="81" t="str">
        <f t="shared" ref="DL5:DL44" si="74">BG5</f>
        <v>n/s</v>
      </c>
      <c r="DM5" s="82">
        <f t="shared" ref="DM5:DM44" si="75">IF(ISNUMBER(DL5),VLOOKUP(DL5,$DQ$5:$DR$44,2),IF(ISTEXT(DL5),IF((DL5="n/f"),0.25,0)," "))</f>
        <v>0</v>
      </c>
      <c r="DN5" s="82">
        <f t="shared" ref="DN5:DN44" si="76">IF($DL$45&gt;0,IF(OR(ISNUMBER(DL5),(DL5="n/f")),SUM(DG5,DM5),DG5)," ")</f>
        <v>0</v>
      </c>
      <c r="DO5" s="84">
        <f t="shared" ref="DO5:DO44" si="77">IF(ISNUMBER(DN5),VLOOKUP(DN5,$DP$1:$DQ$44,2,FALSE)," ")</f>
        <v>18</v>
      </c>
      <c r="DP5" s="83">
        <f t="shared" ref="DP5:DP44" si="78">IF(ISNUMBER(LARGE($DN$1:$DN$44,DQ5)),LARGE($DN$1:$DN$44,DQ5)," ")</f>
        <v>94.75</v>
      </c>
      <c r="DQ5" s="83">
        <v>1</v>
      </c>
      <c r="DR5" s="83">
        <f>$DL$45+0.25</f>
        <v>14.25</v>
      </c>
      <c r="DS5" s="81" t="str">
        <f t="shared" ref="DS5:DS44" si="79">BL5</f>
        <v>n/s</v>
      </c>
      <c r="DT5" s="82">
        <f>IF(ISNUMBER(DS5),VLOOKUP(DS5,$DX$5:$DY$44,2),IF(ISTEXT(DS5),IF((DS5="n/f"),0.25,0)," "))</f>
        <v>0</v>
      </c>
      <c r="DU5" s="82">
        <f t="shared" ref="DU5:DU44" si="80">IF($DS$45&gt;0,IF(OR(ISNUMBER(DS5),(DS5="n/f")),SUM(DN5,DT5),DN5)," ")</f>
        <v>0</v>
      </c>
      <c r="DV5" s="84">
        <f t="shared" ref="DV5:DV44" si="81">IF(ISNUMBER(DU5),VLOOKUP(DU5,$DW$1:$DX$44,2,FALSE)," ")</f>
        <v>18</v>
      </c>
      <c r="DW5" s="83">
        <f t="shared" ref="DW5:DW44" si="82">IF(ISNUMBER(LARGE($DU$1:$DU$44,DX5)),LARGE($DU$1:$DU$44,DX5)," ")</f>
        <v>109</v>
      </c>
      <c r="DX5" s="83">
        <v>1</v>
      </c>
      <c r="DY5" s="85">
        <f>$DS$45+0.25</f>
        <v>14.25</v>
      </c>
      <c r="DZ5" s="81" t="str">
        <f t="shared" ref="DZ5:DZ44" si="83">BQ5</f>
        <v>n/s</v>
      </c>
      <c r="EA5" s="82">
        <f>IF(ISNUMBER(DZ5),VLOOKUP(DZ5,$DX$5:$DY$44,2),IF(ISTEXT(DZ5),IF((DZ5="n/f"),0.25,0)," "))</f>
        <v>0</v>
      </c>
      <c r="EB5" s="82" t="str">
        <f t="shared" ref="EB5:EB44" si="84">IF($DZ$45&gt;0,IF(OR(ISNUMBER(DZ5),(DZ5="n/f")),SUM(DU5,EA5),DU5)," ")</f>
        <v xml:space="preserve"> </v>
      </c>
      <c r="EC5" s="84" t="str">
        <f t="shared" ref="EC5:EC44" si="85">IF(ISNUMBER(EB5),VLOOKUP(EB5,$ED$1:$EE$44,2,FALSE)," ")</f>
        <v xml:space="preserve"> </v>
      </c>
      <c r="ED5" s="83" t="str">
        <f t="shared" ref="ED5:ED44" si="86">IF(ISNUMBER(LARGE($EB$1:$EB$44,EE5)),LARGE($EB$1:$EB$44,EE5)," ")</f>
        <v xml:space="preserve"> </v>
      </c>
      <c r="EE5" s="83">
        <v>1</v>
      </c>
      <c r="EF5" s="85">
        <f>$DZ$45+0.25</f>
        <v>0.25</v>
      </c>
      <c r="EG5" s="81" t="str">
        <f t="shared" ref="EG5:EG44" si="87">BV5</f>
        <v>n/s</v>
      </c>
      <c r="EH5" s="82">
        <f>IF(ISNUMBER(EG5),VLOOKUP(EG5,$EE$5:$EF$44,2),IF(ISTEXT(EG5),IF((EG5="n/f"),0.25,0)," "))</f>
        <v>0</v>
      </c>
      <c r="EI5" s="82" t="str">
        <f t="shared" ref="EI5:EI44" si="88">IF($EG$45&gt;0,IF(OR(ISNUMBER(EG5),(EG5="n/f")),SUM(EB5,EH5),EB5)," ")</f>
        <v xml:space="preserve"> </v>
      </c>
      <c r="EJ5" s="84" t="str">
        <f t="shared" ref="EJ5:EJ44" si="89">IF(ISNUMBER(EI5),VLOOKUP(EI5,$EK$1:$EL$44,2,FALSE)," ")</f>
        <v xml:space="preserve"> </v>
      </c>
      <c r="EK5" s="83" t="str">
        <f t="shared" ref="EK5:EK44" si="90">IF(ISNUMBER(LARGE($EI$1:$EI$44,EL5)),LARGE($EI$1:$EI$44,EL5)," ")</f>
        <v xml:space="preserve"> </v>
      </c>
      <c r="EL5" s="83">
        <v>1</v>
      </c>
      <c r="EM5" s="85">
        <f>$EG$45+0.25</f>
        <v>0.25</v>
      </c>
      <c r="EN5" s="86">
        <f t="shared" ref="EN5:EN44" si="91">-MIN(IF(BZ5&gt;0,BZ5,99),IF(CD5&gt;0,CD5,99),IF(CK5&gt;0,CK5,99),IF(CR5&gt;0,CR5,99),IF(CY5&gt;0,CY5,99),IF(DF5&gt;0,DF5,99),IF(DM5&gt;0,DM5,99),IF(DT5&gt;0,DT5,99),IF(EA5&gt;0,EA5,99),IF(EH5&gt;0,EH5,99))</f>
        <v>-99</v>
      </c>
      <c r="EO5" s="65"/>
      <c r="EP5" s="87">
        <f t="shared" ref="EP5:EP43" si="92">MAX(EI5,EB5,DU5,DN5,DG5,CZ5,CS5,CL5,CE5,BZ5)+EN5+EO5</f>
        <v>-99</v>
      </c>
      <c r="EQ5" s="88">
        <f t="shared" ref="EQ5:EQ44" si="93">IF(ISNUMBER(EP5),VLOOKUP(EP5,$ES$5:$ET$44,2,FALSE)," ")</f>
        <v>19</v>
      </c>
      <c r="ER5" s="89">
        <f t="shared" ref="ER5:ER44" si="94">IF(ISNUMBER(DS5),DS5,DS$45)+IF(ISNUMBER(DL5),DL5,DL$45)+IF(ISNUMBER(DE5),DE5,DE$45)+IF(ISNUMBER(CX5),CX5,CX$45)+IF(ISNUMBER(CQ5),CQ5,CQ$45)+IF(ISNUMBER(CJ5),CJ5,CJ$45)+IF(ISNUMBER(CC5),CC5,CC$45)+IF(ISNUMBER(BY5),BY5,BY$45)</f>
        <v>98</v>
      </c>
      <c r="ES5" s="90">
        <f t="shared" ref="ES5:ES44" si="95">IF(ISNUMBER(LARGE($EP$1:$EP$44,ET5)),LARGE($EP$1:$EP$44,ET5)," ")</f>
        <v>100.75</v>
      </c>
      <c r="ET5" s="91">
        <v>1</v>
      </c>
      <c r="EU5" s="91">
        <v>1</v>
      </c>
      <c r="EV5" s="84">
        <f t="shared" ref="EV5:EV44" si="96">EQ5</f>
        <v>19</v>
      </c>
      <c r="EW5" s="92" t="str">
        <f t="shared" ref="EW5:EW44" si="97">P5</f>
        <v>Михаил Бушмакин</v>
      </c>
      <c r="EX5" s="93">
        <f t="shared" ref="EX5:EX44" si="98">U5</f>
        <v>1</v>
      </c>
    </row>
    <row r="6" spans="1:154">
      <c r="A6" s="66">
        <v>2</v>
      </c>
      <c r="B6" s="48" t="s">
        <v>63</v>
      </c>
      <c r="C6" s="67">
        <v>18.649999999999999</v>
      </c>
      <c r="D6" s="67">
        <v>9.1999999999999993</v>
      </c>
      <c r="E6" s="67">
        <v>18.899999999999999</v>
      </c>
      <c r="F6" s="67">
        <v>6.3</v>
      </c>
      <c r="G6" s="67">
        <v>16</v>
      </c>
      <c r="H6" s="67">
        <v>2.4</v>
      </c>
      <c r="I6" s="68">
        <v>18.5</v>
      </c>
      <c r="J6" s="69">
        <f t="shared" ref="J6:J11" si="99">0.5*(C6*D6+E6*F6)</f>
        <v>145.32499999999999</v>
      </c>
      <c r="K6" s="70">
        <f t="shared" si="0"/>
        <v>47.503999999999998</v>
      </c>
      <c r="L6" s="70">
        <f t="shared" si="1"/>
        <v>47.608823529411765</v>
      </c>
      <c r="M6" s="71"/>
      <c r="N6" s="48">
        <f>K6*$N$2</f>
        <v>2.3752</v>
      </c>
      <c r="O6" s="95" t="s">
        <v>69</v>
      </c>
      <c r="P6" s="72" t="s">
        <v>82</v>
      </c>
      <c r="Q6" s="73">
        <f t="shared" si="2"/>
        <v>47.503999999999998</v>
      </c>
      <c r="R6" s="73">
        <f t="shared" si="3"/>
        <v>49.984023529411765</v>
      </c>
      <c r="S6" s="74"/>
      <c r="T6" s="74" t="s">
        <v>74</v>
      </c>
      <c r="U6" s="75">
        <v>3</v>
      </c>
      <c r="V6" s="76">
        <f t="shared" si="4"/>
        <v>1.0035661877813469</v>
      </c>
      <c r="W6" s="76">
        <f t="shared" si="5"/>
        <v>1.003150121461404</v>
      </c>
      <c r="X6" s="76">
        <f t="shared" si="6"/>
        <v>1.0062652631073532</v>
      </c>
      <c r="Y6" s="77">
        <v>0.65182870370370372</v>
      </c>
      <c r="Z6" s="78" t="str">
        <f t="shared" si="7"/>
        <v/>
      </c>
      <c r="AA6" s="79" t="str">
        <f t="shared" si="8"/>
        <v>n/s</v>
      </c>
      <c r="AB6" s="78" t="str">
        <f t="shared" si="9"/>
        <v/>
      </c>
      <c r="AC6" s="79" t="str">
        <f t="shared" si="10"/>
        <v>n/s</v>
      </c>
      <c r="AD6" s="77">
        <v>0.52182870370370371</v>
      </c>
      <c r="AE6" s="78" t="str">
        <f t="shared" si="11"/>
        <v/>
      </c>
      <c r="AF6" s="79" t="str">
        <f t="shared" si="12"/>
        <v>n/s</v>
      </c>
      <c r="AG6" s="78" t="str">
        <f t="shared" si="13"/>
        <v/>
      </c>
      <c r="AH6" s="79" t="str">
        <f t="shared" si="14"/>
        <v>n/s</v>
      </c>
      <c r="AI6" s="77">
        <v>0.17542824074074073</v>
      </c>
      <c r="AJ6" s="78" t="str">
        <f t="shared" si="15"/>
        <v/>
      </c>
      <c r="AK6" s="79" t="str">
        <f t="shared" si="16"/>
        <v>n/s</v>
      </c>
      <c r="AL6" s="78" t="str">
        <f t="shared" si="17"/>
        <v/>
      </c>
      <c r="AM6" s="79" t="str">
        <f t="shared" si="18"/>
        <v>n/s</v>
      </c>
      <c r="AN6" s="77">
        <v>0.75381944444444438</v>
      </c>
      <c r="AO6" s="78" t="str">
        <f t="shared" si="19"/>
        <v/>
      </c>
      <c r="AP6" s="79" t="str">
        <f t="shared" si="20"/>
        <v>n/s</v>
      </c>
      <c r="AQ6" s="78" t="str">
        <f t="shared" si="21"/>
        <v/>
      </c>
      <c r="AR6" s="79" t="str">
        <f t="shared" si="22"/>
        <v>n/s</v>
      </c>
      <c r="AS6" s="77">
        <v>0.80376157407407411</v>
      </c>
      <c r="AT6" s="78" t="str">
        <f t="shared" si="23"/>
        <v/>
      </c>
      <c r="AU6" s="79" t="str">
        <f t="shared" si="24"/>
        <v>n/s</v>
      </c>
      <c r="AV6" s="78" t="str">
        <f t="shared" si="25"/>
        <v/>
      </c>
      <c r="AW6" s="79" t="str">
        <f t="shared" si="26"/>
        <v>n/s</v>
      </c>
      <c r="AX6" s="77">
        <v>0.74084490740740738</v>
      </c>
      <c r="AY6" s="78" t="str">
        <f t="shared" si="27"/>
        <v/>
      </c>
      <c r="AZ6" s="79" t="str">
        <f t="shared" si="28"/>
        <v>n/s</v>
      </c>
      <c r="BA6" s="78" t="str">
        <f t="shared" si="29"/>
        <v/>
      </c>
      <c r="BB6" s="79" t="str">
        <f t="shared" si="30"/>
        <v>n/s</v>
      </c>
      <c r="BC6" s="77">
        <v>0.71268518518518509</v>
      </c>
      <c r="BD6" s="78" t="str">
        <f t="shared" si="31"/>
        <v/>
      </c>
      <c r="BE6" s="79" t="str">
        <f t="shared" si="32"/>
        <v>n/s</v>
      </c>
      <c r="BF6" s="78" t="str">
        <f t="shared" si="33"/>
        <v/>
      </c>
      <c r="BG6" s="79" t="str">
        <f t="shared" si="34"/>
        <v>n/s</v>
      </c>
      <c r="BH6" s="77">
        <v>0.54484953703703709</v>
      </c>
      <c r="BI6" s="78" t="str">
        <f t="shared" si="35"/>
        <v/>
      </c>
      <c r="BJ6" s="79" t="str">
        <f t="shared" si="36"/>
        <v>n/s</v>
      </c>
      <c r="BK6" s="78" t="str">
        <f t="shared" si="37"/>
        <v/>
      </c>
      <c r="BL6" s="79" t="str">
        <f t="shared" si="38"/>
        <v>n/s</v>
      </c>
      <c r="BM6" s="77"/>
      <c r="BN6" s="78" t="str">
        <f t="shared" si="39"/>
        <v/>
      </c>
      <c r="BO6" s="79" t="str">
        <f t="shared" si="40"/>
        <v>n/s</v>
      </c>
      <c r="BP6" s="78" t="str">
        <f t="shared" si="41"/>
        <v/>
      </c>
      <c r="BQ6" s="79" t="str">
        <f t="shared" si="42"/>
        <v>n/s</v>
      </c>
      <c r="BR6" s="77"/>
      <c r="BS6" s="78" t="str">
        <f t="shared" si="43"/>
        <v/>
      </c>
      <c r="BT6" s="79" t="str">
        <f t="shared" si="44"/>
        <v>n/s</v>
      </c>
      <c r="BU6" s="78" t="str">
        <f t="shared" si="45"/>
        <v/>
      </c>
      <c r="BV6" s="79" t="str">
        <f t="shared" si="46"/>
        <v>n/s</v>
      </c>
      <c r="BW6" s="33"/>
      <c r="BX6" s="80">
        <f t="shared" si="47"/>
        <v>3</v>
      </c>
      <c r="BY6" s="81" t="str">
        <f t="shared" si="48"/>
        <v>n/s</v>
      </c>
      <c r="BZ6" s="82">
        <f t="shared" si="49"/>
        <v>0</v>
      </c>
      <c r="CA6" s="83">
        <v>2</v>
      </c>
      <c r="CB6" s="83">
        <f t="shared" ref="CB6:CB44" si="100">$BY$45-CA5</f>
        <v>14</v>
      </c>
      <c r="CC6" s="81" t="str">
        <f t="shared" si="50"/>
        <v>n/s</v>
      </c>
      <c r="CD6" s="82">
        <f t="shared" si="51"/>
        <v>0</v>
      </c>
      <c r="CE6" s="82">
        <f t="shared" si="52"/>
        <v>0</v>
      </c>
      <c r="CF6" s="84">
        <f t="shared" si="53"/>
        <v>16</v>
      </c>
      <c r="CG6" s="83">
        <f t="shared" si="54"/>
        <v>21</v>
      </c>
      <c r="CH6" s="83">
        <v>2</v>
      </c>
      <c r="CI6" s="83">
        <f t="shared" ref="CI6:CI44" si="101">$CC$45-CH5</f>
        <v>8</v>
      </c>
      <c r="CJ6" s="81" t="str">
        <f t="shared" si="55"/>
        <v>n/s</v>
      </c>
      <c r="CK6" s="174">
        <f t="shared" ref="CK6:CK34" si="102">IF(ISNUMBER(CJ6),VLOOKUP(CJ6,$CO$5:$CP$44,2),IF(ISTEXT(CJ6),IF((CJ6="n/f"),0.25,0)," "))*2</f>
        <v>0</v>
      </c>
      <c r="CL6" s="82">
        <f t="shared" si="56"/>
        <v>0</v>
      </c>
      <c r="CM6" s="84">
        <f t="shared" si="57"/>
        <v>16</v>
      </c>
      <c r="CN6" s="83">
        <f t="shared" si="58"/>
        <v>39</v>
      </c>
      <c r="CO6" s="83">
        <v>2</v>
      </c>
      <c r="CP6" s="83">
        <f t="shared" ref="CP6:CP44" si="103">$CJ$45-CO5</f>
        <v>9</v>
      </c>
      <c r="CQ6" s="81" t="str">
        <f t="shared" si="59"/>
        <v>n/s</v>
      </c>
      <c r="CR6" s="82">
        <f t="shared" si="60"/>
        <v>0</v>
      </c>
      <c r="CS6" s="82">
        <f t="shared" si="61"/>
        <v>0</v>
      </c>
      <c r="CT6" s="84">
        <f t="shared" si="62"/>
        <v>16</v>
      </c>
      <c r="CU6" s="83">
        <f t="shared" si="63"/>
        <v>50</v>
      </c>
      <c r="CV6" s="83">
        <v>2</v>
      </c>
      <c r="CW6" s="83">
        <f t="shared" ref="CW6:CW44" si="104">$CQ$45-CV5</f>
        <v>11</v>
      </c>
      <c r="CX6" s="81" t="str">
        <f t="shared" si="64"/>
        <v>n/s</v>
      </c>
      <c r="CY6" s="82">
        <f t="shared" si="65"/>
        <v>0</v>
      </c>
      <c r="CZ6" s="82">
        <f t="shared" si="66"/>
        <v>0</v>
      </c>
      <c r="DA6" s="84">
        <f t="shared" si="67"/>
        <v>16</v>
      </c>
      <c r="DB6" s="83">
        <f t="shared" si="68"/>
        <v>60</v>
      </c>
      <c r="DC6" s="83">
        <v>2</v>
      </c>
      <c r="DD6" s="83">
        <f t="shared" ref="DD6:DD44" si="105">$CX$45-DC5</f>
        <v>11</v>
      </c>
      <c r="DE6" s="81" t="str">
        <f t="shared" si="69"/>
        <v>n/s</v>
      </c>
      <c r="DF6" s="82">
        <f t="shared" si="70"/>
        <v>0</v>
      </c>
      <c r="DG6" s="82">
        <f t="shared" si="71"/>
        <v>0</v>
      </c>
      <c r="DH6" s="84">
        <f t="shared" si="72"/>
        <v>16</v>
      </c>
      <c r="DI6" s="83">
        <f t="shared" si="73"/>
        <v>71</v>
      </c>
      <c r="DJ6" s="83">
        <v>2</v>
      </c>
      <c r="DK6" s="83">
        <f t="shared" ref="DK6:DK44" si="106">$DE$45-DJ5</f>
        <v>11</v>
      </c>
      <c r="DL6" s="81" t="str">
        <f t="shared" si="74"/>
        <v>n/s</v>
      </c>
      <c r="DM6" s="82">
        <f t="shared" si="75"/>
        <v>0</v>
      </c>
      <c r="DN6" s="82">
        <f t="shared" si="76"/>
        <v>0</v>
      </c>
      <c r="DO6" s="84">
        <f t="shared" si="77"/>
        <v>18</v>
      </c>
      <c r="DP6" s="83">
        <f t="shared" si="78"/>
        <v>79</v>
      </c>
      <c r="DQ6" s="83">
        <v>2</v>
      </c>
      <c r="DR6" s="83">
        <f t="shared" ref="DR6:DR44" si="107">$DL$45-DQ5</f>
        <v>13</v>
      </c>
      <c r="DS6" s="81" t="str">
        <f t="shared" si="79"/>
        <v>n/s</v>
      </c>
      <c r="DT6" s="82">
        <f t="shared" ref="DT6:DT44" si="108">IF(ISNUMBER(DS6),VLOOKUP(DS6,$DX$5:$DY$44,2),IF(ISTEXT(DS6),IF((DS6="n/f"),0.25,0)," "))</f>
        <v>0</v>
      </c>
      <c r="DU6" s="82">
        <f t="shared" si="80"/>
        <v>0</v>
      </c>
      <c r="DV6" s="84">
        <f t="shared" si="81"/>
        <v>18</v>
      </c>
      <c r="DW6" s="83">
        <f t="shared" si="82"/>
        <v>92</v>
      </c>
      <c r="DX6" s="83">
        <v>2</v>
      </c>
      <c r="DY6" s="83">
        <f t="shared" ref="DY6:DY44" si="109">$DS$45-DX5</f>
        <v>13</v>
      </c>
      <c r="DZ6" s="81" t="str">
        <f t="shared" si="83"/>
        <v>n/s</v>
      </c>
      <c r="EA6" s="82">
        <f t="shared" ref="EA6:EA44" si="110">IF(ISNUMBER(DZ6),VLOOKUP(DZ6,$DQ$5:$DR$44,2),IF(ISTEXT(DZ6),IF((DZ6="n/f"),0.25,0)," "))</f>
        <v>0</v>
      </c>
      <c r="EB6" s="82" t="str">
        <f t="shared" si="84"/>
        <v xml:space="preserve"> </v>
      </c>
      <c r="EC6" s="84" t="str">
        <f t="shared" si="85"/>
        <v xml:space="preserve"> </v>
      </c>
      <c r="ED6" s="83" t="str">
        <f t="shared" si="86"/>
        <v xml:space="preserve"> </v>
      </c>
      <c r="EE6" s="83">
        <v>2</v>
      </c>
      <c r="EF6" s="83">
        <f t="shared" ref="EF6:EF44" si="111">$DZ$45-EE5</f>
        <v>-1</v>
      </c>
      <c r="EG6" s="81" t="str">
        <f t="shared" si="87"/>
        <v>n/s</v>
      </c>
      <c r="EH6" s="82">
        <f t="shared" ref="EH6:EH44" si="112">IF(ISNUMBER(EG6),VLOOKUP(EG6,$DQ$5:$DR$44,2),IF(ISTEXT(EG6),IF((EG6="n/f"),0.25,0)," "))</f>
        <v>0</v>
      </c>
      <c r="EI6" s="82" t="str">
        <f t="shared" si="88"/>
        <v xml:space="preserve"> </v>
      </c>
      <c r="EJ6" s="84" t="str">
        <f t="shared" si="89"/>
        <v xml:space="preserve"> </v>
      </c>
      <c r="EK6" s="83" t="str">
        <f t="shared" si="90"/>
        <v xml:space="preserve"> </v>
      </c>
      <c r="EL6" s="83">
        <v>2</v>
      </c>
      <c r="EM6" s="83">
        <f t="shared" ref="EM6:EM44" si="113">$EG$45-EL5</f>
        <v>-1</v>
      </c>
      <c r="EN6" s="86">
        <f t="shared" si="91"/>
        <v>-99</v>
      </c>
      <c r="EO6" s="65"/>
      <c r="EP6" s="87">
        <f t="shared" si="92"/>
        <v>-99</v>
      </c>
      <c r="EQ6" s="88">
        <f t="shared" si="93"/>
        <v>19</v>
      </c>
      <c r="ER6" s="89">
        <f t="shared" si="94"/>
        <v>98</v>
      </c>
      <c r="ES6" s="90">
        <f t="shared" si="95"/>
        <v>84</v>
      </c>
      <c r="ET6" s="91">
        <v>2</v>
      </c>
      <c r="EU6" s="91">
        <v>1</v>
      </c>
      <c r="EV6" s="84">
        <f t="shared" si="96"/>
        <v>19</v>
      </c>
      <c r="EW6" s="92" t="str">
        <f t="shared" si="97"/>
        <v>Олег Беркаусов</v>
      </c>
      <c r="EX6" s="93">
        <f t="shared" si="98"/>
        <v>3</v>
      </c>
    </row>
    <row r="7" spans="1:154" ht="12.75" customHeight="1">
      <c r="A7" s="66">
        <v>3</v>
      </c>
      <c r="B7" s="48" t="s">
        <v>63</v>
      </c>
      <c r="C7" s="67">
        <v>18.649999999999999</v>
      </c>
      <c r="D7" s="67">
        <v>9.1999999999999993</v>
      </c>
      <c r="E7" s="67">
        <v>18.899999999999999</v>
      </c>
      <c r="F7" s="67">
        <v>6.3</v>
      </c>
      <c r="G7" s="67">
        <v>16</v>
      </c>
      <c r="H7" s="67">
        <v>2.4</v>
      </c>
      <c r="I7" s="68">
        <v>18.5</v>
      </c>
      <c r="J7" s="69">
        <f t="shared" si="99"/>
        <v>145.32499999999999</v>
      </c>
      <c r="K7" s="70">
        <f t="shared" si="0"/>
        <v>47.503999999999998</v>
      </c>
      <c r="L7" s="70">
        <f t="shared" si="1"/>
        <v>47.608823529411765</v>
      </c>
      <c r="M7" s="71"/>
      <c r="N7" s="48">
        <f>K7*$N$2</f>
        <v>2.3752</v>
      </c>
      <c r="O7" s="95" t="s">
        <v>68</v>
      </c>
      <c r="P7" s="72" t="s">
        <v>81</v>
      </c>
      <c r="Q7" s="73">
        <f t="shared" si="2"/>
        <v>47.503999999999998</v>
      </c>
      <c r="R7" s="73">
        <f t="shared" si="3"/>
        <v>49.984023529411765</v>
      </c>
      <c r="S7" s="74"/>
      <c r="T7" s="74" t="s">
        <v>74</v>
      </c>
      <c r="U7" s="75">
        <v>5</v>
      </c>
      <c r="V7" s="76">
        <f t="shared" si="4"/>
        <v>1.0035661877813469</v>
      </c>
      <c r="W7" s="76">
        <f t="shared" si="5"/>
        <v>1.003150121461404</v>
      </c>
      <c r="X7" s="76">
        <f t="shared" si="6"/>
        <v>1.0062652631073532</v>
      </c>
      <c r="Y7" s="99" t="s">
        <v>146</v>
      </c>
      <c r="Z7" s="78" t="str">
        <f t="shared" si="7"/>
        <v/>
      </c>
      <c r="AA7" s="79" t="str">
        <f t="shared" si="8"/>
        <v>n/s</v>
      </c>
      <c r="AB7" s="78" t="str">
        <f t="shared" si="9"/>
        <v/>
      </c>
      <c r="AC7" s="79" t="str">
        <f t="shared" si="10"/>
        <v>n/s</v>
      </c>
      <c r="AD7" s="77" t="s">
        <v>145</v>
      </c>
      <c r="AE7" s="78" t="str">
        <f t="shared" si="11"/>
        <v/>
      </c>
      <c r="AF7" s="79" t="str">
        <f t="shared" si="12"/>
        <v>n/s</v>
      </c>
      <c r="AG7" s="78" t="str">
        <f t="shared" si="13"/>
        <v/>
      </c>
      <c r="AH7" s="79" t="str">
        <f t="shared" si="14"/>
        <v>n/s</v>
      </c>
      <c r="AI7" s="77" t="s">
        <v>145</v>
      </c>
      <c r="AJ7" s="78" t="str">
        <f t="shared" si="15"/>
        <v/>
      </c>
      <c r="AK7" s="79" t="str">
        <f t="shared" si="16"/>
        <v>n/s</v>
      </c>
      <c r="AL7" s="78" t="str">
        <f t="shared" si="17"/>
        <v/>
      </c>
      <c r="AM7" s="79" t="str">
        <f t="shared" si="18"/>
        <v>n/s</v>
      </c>
      <c r="AN7" s="77" t="s">
        <v>145</v>
      </c>
      <c r="AO7" s="78" t="str">
        <f t="shared" si="19"/>
        <v/>
      </c>
      <c r="AP7" s="79" t="str">
        <f t="shared" si="20"/>
        <v>n/s</v>
      </c>
      <c r="AQ7" s="78" t="str">
        <f t="shared" si="21"/>
        <v/>
      </c>
      <c r="AR7" s="79" t="str">
        <f t="shared" si="22"/>
        <v>n/s</v>
      </c>
      <c r="AS7" s="77" t="s">
        <v>145</v>
      </c>
      <c r="AT7" s="78" t="str">
        <f t="shared" si="23"/>
        <v/>
      </c>
      <c r="AU7" s="79" t="str">
        <f t="shared" si="24"/>
        <v>n/s</v>
      </c>
      <c r="AV7" s="78" t="str">
        <f t="shared" si="25"/>
        <v/>
      </c>
      <c r="AW7" s="79" t="str">
        <f t="shared" si="26"/>
        <v>n/s</v>
      </c>
      <c r="AX7" s="77" t="s">
        <v>145</v>
      </c>
      <c r="AY7" s="78" t="str">
        <f t="shared" si="27"/>
        <v/>
      </c>
      <c r="AZ7" s="79" t="str">
        <f t="shared" si="28"/>
        <v>n/s</v>
      </c>
      <c r="BA7" s="78" t="str">
        <f t="shared" si="29"/>
        <v/>
      </c>
      <c r="BB7" s="79" t="str">
        <f t="shared" si="30"/>
        <v>n/s</v>
      </c>
      <c r="BC7" s="77" t="s">
        <v>145</v>
      </c>
      <c r="BD7" s="78" t="str">
        <f t="shared" si="31"/>
        <v/>
      </c>
      <c r="BE7" s="79" t="str">
        <f t="shared" si="32"/>
        <v>n/s</v>
      </c>
      <c r="BF7" s="78" t="str">
        <f t="shared" si="33"/>
        <v/>
      </c>
      <c r="BG7" s="79" t="str">
        <f t="shared" si="34"/>
        <v>n/s</v>
      </c>
      <c r="BH7" s="77" t="s">
        <v>145</v>
      </c>
      <c r="BI7" s="78" t="str">
        <f t="shared" si="35"/>
        <v/>
      </c>
      <c r="BJ7" s="79" t="str">
        <f t="shared" si="36"/>
        <v>n/s</v>
      </c>
      <c r="BK7" s="78" t="str">
        <f t="shared" si="37"/>
        <v/>
      </c>
      <c r="BL7" s="79" t="str">
        <f t="shared" si="38"/>
        <v>n/s</v>
      </c>
      <c r="BM7" s="77"/>
      <c r="BN7" s="78" t="str">
        <f t="shared" si="39"/>
        <v/>
      </c>
      <c r="BO7" s="79" t="str">
        <f t="shared" si="40"/>
        <v>n/s</v>
      </c>
      <c r="BP7" s="78" t="str">
        <f t="shared" si="41"/>
        <v/>
      </c>
      <c r="BQ7" s="79" t="str">
        <f t="shared" si="42"/>
        <v>n/s</v>
      </c>
      <c r="BR7" s="77"/>
      <c r="BS7" s="78" t="str">
        <f t="shared" si="43"/>
        <v/>
      </c>
      <c r="BT7" s="79" t="str">
        <f t="shared" si="44"/>
        <v>n/s</v>
      </c>
      <c r="BU7" s="78" t="str">
        <f t="shared" si="45"/>
        <v/>
      </c>
      <c r="BV7" s="79" t="str">
        <f t="shared" si="46"/>
        <v>n/s</v>
      </c>
      <c r="BW7" s="33"/>
      <c r="BX7" s="80">
        <f t="shared" si="47"/>
        <v>5</v>
      </c>
      <c r="BY7" s="81" t="str">
        <f t="shared" si="48"/>
        <v>n/s</v>
      </c>
      <c r="BZ7" s="82">
        <f t="shared" si="49"/>
        <v>0</v>
      </c>
      <c r="CA7" s="83">
        <v>3</v>
      </c>
      <c r="CB7" s="83">
        <f t="shared" si="100"/>
        <v>13</v>
      </c>
      <c r="CC7" s="81" t="str">
        <f t="shared" si="50"/>
        <v>n/s</v>
      </c>
      <c r="CD7" s="82">
        <f t="shared" si="51"/>
        <v>0</v>
      </c>
      <c r="CE7" s="82">
        <f t="shared" si="52"/>
        <v>0</v>
      </c>
      <c r="CF7" s="84">
        <f t="shared" si="53"/>
        <v>16</v>
      </c>
      <c r="CG7" s="83">
        <f t="shared" si="54"/>
        <v>20</v>
      </c>
      <c r="CH7" s="83">
        <v>3</v>
      </c>
      <c r="CI7" s="83">
        <f t="shared" si="101"/>
        <v>7</v>
      </c>
      <c r="CJ7" s="81" t="str">
        <f t="shared" si="55"/>
        <v>n/s</v>
      </c>
      <c r="CK7" s="174">
        <f t="shared" si="102"/>
        <v>0</v>
      </c>
      <c r="CL7" s="82">
        <f t="shared" si="56"/>
        <v>0</v>
      </c>
      <c r="CM7" s="84">
        <f t="shared" si="57"/>
        <v>16</v>
      </c>
      <c r="CN7" s="83">
        <f t="shared" si="58"/>
        <v>33</v>
      </c>
      <c r="CO7" s="83">
        <v>3</v>
      </c>
      <c r="CP7" s="83">
        <f t="shared" si="103"/>
        <v>8</v>
      </c>
      <c r="CQ7" s="81" t="str">
        <f t="shared" si="59"/>
        <v>n/s</v>
      </c>
      <c r="CR7" s="82">
        <f t="shared" si="60"/>
        <v>0</v>
      </c>
      <c r="CS7" s="82">
        <f t="shared" si="61"/>
        <v>0</v>
      </c>
      <c r="CT7" s="84">
        <f t="shared" si="62"/>
        <v>16</v>
      </c>
      <c r="CU7" s="83">
        <f t="shared" si="63"/>
        <v>42</v>
      </c>
      <c r="CV7" s="83">
        <v>3</v>
      </c>
      <c r="CW7" s="83">
        <f t="shared" si="104"/>
        <v>10</v>
      </c>
      <c r="CX7" s="81" t="str">
        <f t="shared" si="64"/>
        <v>n/s</v>
      </c>
      <c r="CY7" s="82">
        <f t="shared" si="65"/>
        <v>0</v>
      </c>
      <c r="CZ7" s="82">
        <f t="shared" si="66"/>
        <v>0</v>
      </c>
      <c r="DA7" s="84">
        <f t="shared" si="67"/>
        <v>16</v>
      </c>
      <c r="DB7" s="83">
        <f t="shared" si="68"/>
        <v>53</v>
      </c>
      <c r="DC7" s="83">
        <v>3</v>
      </c>
      <c r="DD7" s="83">
        <f t="shared" si="105"/>
        <v>10</v>
      </c>
      <c r="DE7" s="81" t="str">
        <f t="shared" si="69"/>
        <v>n/s</v>
      </c>
      <c r="DF7" s="96">
        <f t="shared" si="70"/>
        <v>0</v>
      </c>
      <c r="DG7" s="82">
        <f t="shared" si="71"/>
        <v>0</v>
      </c>
      <c r="DH7" s="84">
        <f t="shared" si="72"/>
        <v>16</v>
      </c>
      <c r="DI7" s="83">
        <f t="shared" si="73"/>
        <v>63</v>
      </c>
      <c r="DJ7" s="83">
        <v>3</v>
      </c>
      <c r="DK7" s="83">
        <f t="shared" si="106"/>
        <v>10</v>
      </c>
      <c r="DL7" s="81" t="str">
        <f t="shared" si="74"/>
        <v>n/s</v>
      </c>
      <c r="DM7" s="82">
        <f t="shared" si="75"/>
        <v>0</v>
      </c>
      <c r="DN7" s="82">
        <f t="shared" si="76"/>
        <v>0</v>
      </c>
      <c r="DO7" s="84">
        <f t="shared" si="77"/>
        <v>18</v>
      </c>
      <c r="DP7" s="83">
        <f t="shared" si="78"/>
        <v>75</v>
      </c>
      <c r="DQ7" s="83">
        <v>3</v>
      </c>
      <c r="DR7" s="83">
        <f t="shared" si="107"/>
        <v>12</v>
      </c>
      <c r="DS7" s="81" t="str">
        <f t="shared" si="79"/>
        <v>n/s</v>
      </c>
      <c r="DT7" s="82">
        <f t="shared" si="108"/>
        <v>0</v>
      </c>
      <c r="DU7" s="82">
        <f t="shared" si="80"/>
        <v>0</v>
      </c>
      <c r="DV7" s="84">
        <f t="shared" si="81"/>
        <v>18</v>
      </c>
      <c r="DW7" s="83">
        <f t="shared" si="82"/>
        <v>85</v>
      </c>
      <c r="DX7" s="83">
        <v>3</v>
      </c>
      <c r="DY7" s="83">
        <f t="shared" si="109"/>
        <v>12</v>
      </c>
      <c r="DZ7" s="81" t="str">
        <f t="shared" si="83"/>
        <v>n/s</v>
      </c>
      <c r="EA7" s="82">
        <f t="shared" si="110"/>
        <v>0</v>
      </c>
      <c r="EB7" s="82" t="str">
        <f t="shared" si="84"/>
        <v xml:space="preserve"> </v>
      </c>
      <c r="EC7" s="84" t="str">
        <f t="shared" si="85"/>
        <v xml:space="preserve"> </v>
      </c>
      <c r="ED7" s="83" t="str">
        <f t="shared" si="86"/>
        <v xml:space="preserve"> </v>
      </c>
      <c r="EE7" s="83">
        <v>3</v>
      </c>
      <c r="EF7" s="83">
        <f t="shared" si="111"/>
        <v>-2</v>
      </c>
      <c r="EG7" s="81" t="str">
        <f t="shared" si="87"/>
        <v>n/s</v>
      </c>
      <c r="EH7" s="82">
        <f t="shared" si="112"/>
        <v>0</v>
      </c>
      <c r="EI7" s="82" t="str">
        <f t="shared" si="88"/>
        <v xml:space="preserve"> </v>
      </c>
      <c r="EJ7" s="84" t="str">
        <f t="shared" si="89"/>
        <v xml:space="preserve"> </v>
      </c>
      <c r="EK7" s="83" t="str">
        <f t="shared" si="90"/>
        <v xml:space="preserve"> </v>
      </c>
      <c r="EL7" s="83">
        <v>3</v>
      </c>
      <c r="EM7" s="83">
        <f t="shared" si="113"/>
        <v>-2</v>
      </c>
      <c r="EN7" s="86">
        <f t="shared" si="91"/>
        <v>-99</v>
      </c>
      <c r="EO7" s="65"/>
      <c r="EP7" s="87">
        <f t="shared" si="92"/>
        <v>-99</v>
      </c>
      <c r="EQ7" s="88">
        <f t="shared" si="93"/>
        <v>19</v>
      </c>
      <c r="ER7" s="89">
        <f t="shared" si="94"/>
        <v>98</v>
      </c>
      <c r="ES7" s="90">
        <f t="shared" si="95"/>
        <v>78</v>
      </c>
      <c r="ET7" s="91">
        <v>3</v>
      </c>
      <c r="EU7" s="91">
        <v>1</v>
      </c>
      <c r="EV7" s="84">
        <f t="shared" si="96"/>
        <v>19</v>
      </c>
      <c r="EW7" s="92" t="str">
        <f t="shared" si="97"/>
        <v>Александр Лавров</v>
      </c>
      <c r="EX7" s="93">
        <f t="shared" si="98"/>
        <v>5</v>
      </c>
    </row>
    <row r="8" spans="1:154" s="98" customFormat="1" ht="15">
      <c r="A8" s="66">
        <v>4</v>
      </c>
      <c r="B8" s="48" t="s">
        <v>63</v>
      </c>
      <c r="C8" s="67">
        <v>18.649999999999999</v>
      </c>
      <c r="D8" s="67">
        <v>9.1999999999999993</v>
      </c>
      <c r="E8" s="67">
        <v>18.899999999999999</v>
      </c>
      <c r="F8" s="67">
        <v>6.3</v>
      </c>
      <c r="G8" s="67">
        <v>16</v>
      </c>
      <c r="H8" s="67">
        <v>2.4</v>
      </c>
      <c r="I8" s="68">
        <v>18.5</v>
      </c>
      <c r="J8" s="69">
        <f t="shared" si="99"/>
        <v>145.32499999999999</v>
      </c>
      <c r="K8" s="70">
        <f t="shared" si="0"/>
        <v>47.503999999999998</v>
      </c>
      <c r="L8" s="70">
        <f t="shared" si="1"/>
        <v>47.608823529411765</v>
      </c>
      <c r="M8" s="71"/>
      <c r="N8" s="48">
        <f>K8*$N$2</f>
        <v>2.3752</v>
      </c>
      <c r="O8" s="97" t="s">
        <v>70</v>
      </c>
      <c r="P8" s="72" t="s">
        <v>109</v>
      </c>
      <c r="Q8" s="73">
        <f t="shared" si="2"/>
        <v>47.503999999999998</v>
      </c>
      <c r="R8" s="73">
        <f t="shared" si="3"/>
        <v>49.984023529411765</v>
      </c>
      <c r="S8" s="74"/>
      <c r="T8" s="74" t="s">
        <v>74</v>
      </c>
      <c r="U8" s="75">
        <v>6</v>
      </c>
      <c r="V8" s="76">
        <f t="shared" si="4"/>
        <v>1.0035661877813469</v>
      </c>
      <c r="W8" s="76">
        <f t="shared" si="5"/>
        <v>1.003150121461404</v>
      </c>
      <c r="X8" s="76">
        <f t="shared" si="6"/>
        <v>1.0062652631073532</v>
      </c>
      <c r="Y8" s="99" t="s">
        <v>146</v>
      </c>
      <c r="Z8" s="78" t="str">
        <f t="shared" si="7"/>
        <v/>
      </c>
      <c r="AA8" s="79" t="str">
        <f t="shared" si="8"/>
        <v>n/s</v>
      </c>
      <c r="AB8" s="78" t="str">
        <f t="shared" si="9"/>
        <v/>
      </c>
      <c r="AC8" s="79" t="str">
        <f t="shared" si="10"/>
        <v>n/s</v>
      </c>
      <c r="AD8" s="77" t="s">
        <v>145</v>
      </c>
      <c r="AE8" s="78" t="str">
        <f t="shared" si="11"/>
        <v/>
      </c>
      <c r="AF8" s="79" t="str">
        <f t="shared" si="12"/>
        <v>n/s</v>
      </c>
      <c r="AG8" s="78" t="str">
        <f t="shared" si="13"/>
        <v/>
      </c>
      <c r="AH8" s="79" t="str">
        <f t="shared" si="14"/>
        <v>n/s</v>
      </c>
      <c r="AI8" s="77" t="s">
        <v>146</v>
      </c>
      <c r="AJ8" s="78" t="str">
        <f t="shared" si="15"/>
        <v/>
      </c>
      <c r="AK8" s="79" t="str">
        <f t="shared" si="16"/>
        <v>n/s</v>
      </c>
      <c r="AL8" s="78" t="str">
        <f t="shared" si="17"/>
        <v/>
      </c>
      <c r="AM8" s="79" t="str">
        <f t="shared" si="18"/>
        <v>n/s</v>
      </c>
      <c r="AN8" s="77">
        <v>0.75358796296296304</v>
      </c>
      <c r="AO8" s="78" t="str">
        <f t="shared" si="19"/>
        <v/>
      </c>
      <c r="AP8" s="79" t="str">
        <f t="shared" si="20"/>
        <v>n/s</v>
      </c>
      <c r="AQ8" s="78" t="str">
        <f t="shared" si="21"/>
        <v/>
      </c>
      <c r="AR8" s="79" t="str">
        <f t="shared" si="22"/>
        <v>n/s</v>
      </c>
      <c r="AS8" s="77">
        <v>0.80740740740740735</v>
      </c>
      <c r="AT8" s="78" t="str">
        <f t="shared" si="23"/>
        <v/>
      </c>
      <c r="AU8" s="79" t="str">
        <f t="shared" si="24"/>
        <v>n/s</v>
      </c>
      <c r="AV8" s="78" t="str">
        <f t="shared" si="25"/>
        <v/>
      </c>
      <c r="AW8" s="79" t="str">
        <f t="shared" si="26"/>
        <v>n/s</v>
      </c>
      <c r="AX8" s="77">
        <v>0.74761574074074078</v>
      </c>
      <c r="AY8" s="78" t="str">
        <f t="shared" si="27"/>
        <v/>
      </c>
      <c r="AZ8" s="79" t="str">
        <f t="shared" si="28"/>
        <v>n/s</v>
      </c>
      <c r="BA8" s="78" t="str">
        <f t="shared" si="29"/>
        <v/>
      </c>
      <c r="BB8" s="79" t="str">
        <f t="shared" si="30"/>
        <v>n/s</v>
      </c>
      <c r="BC8" s="77">
        <v>0.7305787037037037</v>
      </c>
      <c r="BD8" s="78" t="str">
        <f t="shared" si="31"/>
        <v/>
      </c>
      <c r="BE8" s="79" t="str">
        <f t="shared" si="32"/>
        <v>n/s</v>
      </c>
      <c r="BF8" s="78" t="str">
        <f t="shared" si="33"/>
        <v/>
      </c>
      <c r="BG8" s="79" t="str">
        <f t="shared" si="34"/>
        <v>n/s</v>
      </c>
      <c r="BH8" s="77">
        <v>0.56359953703703702</v>
      </c>
      <c r="BI8" s="78" t="str">
        <f t="shared" si="35"/>
        <v/>
      </c>
      <c r="BJ8" s="79" t="str">
        <f t="shared" si="36"/>
        <v>n/s</v>
      </c>
      <c r="BK8" s="78" t="str">
        <f t="shared" si="37"/>
        <v/>
      </c>
      <c r="BL8" s="79" t="str">
        <f t="shared" si="38"/>
        <v>n/s</v>
      </c>
      <c r="BM8" s="77"/>
      <c r="BN8" s="78" t="str">
        <f t="shared" si="39"/>
        <v/>
      </c>
      <c r="BO8" s="79" t="str">
        <f t="shared" si="40"/>
        <v>n/s</v>
      </c>
      <c r="BP8" s="78" t="str">
        <f t="shared" si="41"/>
        <v/>
      </c>
      <c r="BQ8" s="79" t="str">
        <f t="shared" si="42"/>
        <v>n/s</v>
      </c>
      <c r="BR8" s="77"/>
      <c r="BS8" s="78" t="str">
        <f t="shared" si="43"/>
        <v/>
      </c>
      <c r="BT8" s="79" t="str">
        <f t="shared" si="44"/>
        <v>n/s</v>
      </c>
      <c r="BU8" s="78" t="str">
        <f t="shared" si="45"/>
        <v/>
      </c>
      <c r="BV8" s="79" t="str">
        <f t="shared" si="46"/>
        <v>n/s</v>
      </c>
      <c r="BW8" s="33"/>
      <c r="BX8" s="80">
        <f t="shared" si="47"/>
        <v>6</v>
      </c>
      <c r="BY8" s="81" t="str">
        <f t="shared" si="48"/>
        <v>n/s</v>
      </c>
      <c r="BZ8" s="82">
        <f t="shared" si="49"/>
        <v>0</v>
      </c>
      <c r="CA8" s="83">
        <v>4</v>
      </c>
      <c r="CB8" s="83">
        <f t="shared" si="100"/>
        <v>12</v>
      </c>
      <c r="CC8" s="81" t="str">
        <f t="shared" si="50"/>
        <v>n/s</v>
      </c>
      <c r="CD8" s="82">
        <f t="shared" si="51"/>
        <v>0</v>
      </c>
      <c r="CE8" s="82">
        <f t="shared" si="52"/>
        <v>0</v>
      </c>
      <c r="CF8" s="84">
        <f t="shared" si="53"/>
        <v>16</v>
      </c>
      <c r="CG8" s="83">
        <f t="shared" si="54"/>
        <v>19</v>
      </c>
      <c r="CH8" s="83">
        <v>4</v>
      </c>
      <c r="CI8" s="83">
        <f t="shared" si="101"/>
        <v>6</v>
      </c>
      <c r="CJ8" s="81" t="str">
        <f t="shared" si="55"/>
        <v>n/s</v>
      </c>
      <c r="CK8" s="174">
        <f t="shared" si="102"/>
        <v>0</v>
      </c>
      <c r="CL8" s="82">
        <f t="shared" si="56"/>
        <v>0</v>
      </c>
      <c r="CM8" s="84">
        <f t="shared" si="57"/>
        <v>16</v>
      </c>
      <c r="CN8" s="83">
        <f t="shared" si="58"/>
        <v>30</v>
      </c>
      <c r="CO8" s="83">
        <v>4</v>
      </c>
      <c r="CP8" s="83">
        <f t="shared" si="103"/>
        <v>7</v>
      </c>
      <c r="CQ8" s="81" t="str">
        <f t="shared" si="59"/>
        <v>n/s</v>
      </c>
      <c r="CR8" s="82">
        <f t="shared" si="60"/>
        <v>0</v>
      </c>
      <c r="CS8" s="82">
        <f t="shared" si="61"/>
        <v>0</v>
      </c>
      <c r="CT8" s="84">
        <f t="shared" si="62"/>
        <v>16</v>
      </c>
      <c r="CU8" s="83">
        <f t="shared" si="63"/>
        <v>36</v>
      </c>
      <c r="CV8" s="83">
        <v>4</v>
      </c>
      <c r="CW8" s="83">
        <f t="shared" si="104"/>
        <v>9</v>
      </c>
      <c r="CX8" s="81" t="str">
        <f t="shared" si="64"/>
        <v>n/s</v>
      </c>
      <c r="CY8" s="82">
        <f t="shared" si="65"/>
        <v>0</v>
      </c>
      <c r="CZ8" s="82">
        <f t="shared" si="66"/>
        <v>0</v>
      </c>
      <c r="DA8" s="84">
        <f t="shared" si="67"/>
        <v>16</v>
      </c>
      <c r="DB8" s="83">
        <f t="shared" si="68"/>
        <v>39</v>
      </c>
      <c r="DC8" s="83">
        <v>4</v>
      </c>
      <c r="DD8" s="83">
        <f t="shared" si="105"/>
        <v>9</v>
      </c>
      <c r="DE8" s="81" t="str">
        <f t="shared" si="69"/>
        <v>n/s</v>
      </c>
      <c r="DF8" s="96">
        <f t="shared" si="70"/>
        <v>0</v>
      </c>
      <c r="DG8" s="82">
        <f t="shared" si="71"/>
        <v>0</v>
      </c>
      <c r="DH8" s="84">
        <f t="shared" si="72"/>
        <v>16</v>
      </c>
      <c r="DI8" s="83">
        <f t="shared" si="73"/>
        <v>42</v>
      </c>
      <c r="DJ8" s="83">
        <v>4</v>
      </c>
      <c r="DK8" s="83">
        <f t="shared" si="106"/>
        <v>9</v>
      </c>
      <c r="DL8" s="81" t="str">
        <f t="shared" si="74"/>
        <v>n/s</v>
      </c>
      <c r="DM8" s="82">
        <f t="shared" si="75"/>
        <v>0</v>
      </c>
      <c r="DN8" s="82">
        <f t="shared" si="76"/>
        <v>0</v>
      </c>
      <c r="DO8" s="84">
        <f t="shared" si="77"/>
        <v>18</v>
      </c>
      <c r="DP8" s="83">
        <f t="shared" si="78"/>
        <v>49</v>
      </c>
      <c r="DQ8" s="83">
        <v>4</v>
      </c>
      <c r="DR8" s="83">
        <f t="shared" si="107"/>
        <v>11</v>
      </c>
      <c r="DS8" s="81" t="str">
        <f t="shared" si="79"/>
        <v>n/s</v>
      </c>
      <c r="DT8" s="82">
        <f t="shared" si="108"/>
        <v>0</v>
      </c>
      <c r="DU8" s="82">
        <f t="shared" si="80"/>
        <v>0</v>
      </c>
      <c r="DV8" s="84">
        <f t="shared" si="81"/>
        <v>18</v>
      </c>
      <c r="DW8" s="83">
        <f t="shared" si="82"/>
        <v>55</v>
      </c>
      <c r="DX8" s="83">
        <v>4</v>
      </c>
      <c r="DY8" s="83">
        <f t="shared" si="109"/>
        <v>11</v>
      </c>
      <c r="DZ8" s="81" t="str">
        <f t="shared" si="83"/>
        <v>n/s</v>
      </c>
      <c r="EA8" s="82">
        <f t="shared" si="110"/>
        <v>0</v>
      </c>
      <c r="EB8" s="82" t="str">
        <f t="shared" si="84"/>
        <v xml:space="preserve"> </v>
      </c>
      <c r="EC8" s="84" t="str">
        <f t="shared" si="85"/>
        <v xml:space="preserve"> </v>
      </c>
      <c r="ED8" s="83" t="str">
        <f t="shared" si="86"/>
        <v xml:space="preserve"> </v>
      </c>
      <c r="EE8" s="83">
        <v>4</v>
      </c>
      <c r="EF8" s="83">
        <f t="shared" si="111"/>
        <v>-3</v>
      </c>
      <c r="EG8" s="81" t="str">
        <f t="shared" si="87"/>
        <v>n/s</v>
      </c>
      <c r="EH8" s="82">
        <f t="shared" si="112"/>
        <v>0</v>
      </c>
      <c r="EI8" s="82" t="str">
        <f t="shared" si="88"/>
        <v xml:space="preserve"> </v>
      </c>
      <c r="EJ8" s="84" t="str">
        <f t="shared" si="89"/>
        <v xml:space="preserve"> </v>
      </c>
      <c r="EK8" s="83" t="str">
        <f t="shared" si="90"/>
        <v xml:space="preserve"> </v>
      </c>
      <c r="EL8" s="83">
        <v>4</v>
      </c>
      <c r="EM8" s="83">
        <f t="shared" si="113"/>
        <v>-3</v>
      </c>
      <c r="EN8" s="86">
        <f t="shared" si="91"/>
        <v>-99</v>
      </c>
      <c r="EO8" s="65"/>
      <c r="EP8" s="87">
        <f t="shared" si="92"/>
        <v>-99</v>
      </c>
      <c r="EQ8" s="88">
        <f t="shared" si="93"/>
        <v>19</v>
      </c>
      <c r="ER8" s="89">
        <f t="shared" si="94"/>
        <v>98</v>
      </c>
      <c r="ES8" s="90">
        <f t="shared" si="95"/>
        <v>54</v>
      </c>
      <c r="ET8" s="91">
        <v>4</v>
      </c>
      <c r="EU8" s="91">
        <v>1</v>
      </c>
      <c r="EV8" s="84">
        <f t="shared" si="96"/>
        <v>19</v>
      </c>
      <c r="EW8" s="92" t="str">
        <f t="shared" si="97"/>
        <v>Сергей Серёгин</v>
      </c>
      <c r="EX8" s="93">
        <f t="shared" si="98"/>
        <v>6</v>
      </c>
    </row>
    <row r="9" spans="1:154" s="98" customFormat="1" ht="15">
      <c r="A9" s="66">
        <v>5</v>
      </c>
      <c r="B9" s="48" t="s">
        <v>63</v>
      </c>
      <c r="C9" s="67">
        <v>18.649999999999999</v>
      </c>
      <c r="D9" s="67">
        <v>9.1999999999999993</v>
      </c>
      <c r="E9" s="67">
        <v>18.899999999999999</v>
      </c>
      <c r="F9" s="67">
        <v>6.3</v>
      </c>
      <c r="G9" s="67">
        <v>16</v>
      </c>
      <c r="H9" s="67">
        <v>2.4</v>
      </c>
      <c r="I9" s="68">
        <v>18.5</v>
      </c>
      <c r="J9" s="69">
        <f t="shared" si="99"/>
        <v>145.32499999999999</v>
      </c>
      <c r="K9" s="70">
        <f t="shared" si="0"/>
        <v>47.503999999999998</v>
      </c>
      <c r="L9" s="70">
        <f t="shared" si="1"/>
        <v>47.608823529411765</v>
      </c>
      <c r="M9" s="71"/>
      <c r="N9" s="48"/>
      <c r="O9" s="97" t="s">
        <v>67</v>
      </c>
      <c r="P9" s="72" t="s">
        <v>71</v>
      </c>
      <c r="Q9" s="73">
        <f t="shared" si="2"/>
        <v>47.503999999999998</v>
      </c>
      <c r="R9" s="73">
        <f t="shared" si="3"/>
        <v>47.608823529411765</v>
      </c>
      <c r="S9" s="74"/>
      <c r="T9" s="74" t="s">
        <v>74</v>
      </c>
      <c r="U9" s="75">
        <v>18</v>
      </c>
      <c r="V9" s="76">
        <f t="shared" si="4"/>
        <v>1.0080840622044331</v>
      </c>
      <c r="W9" s="76">
        <f t="shared" si="5"/>
        <v>1.0071371478818361</v>
      </c>
      <c r="X9" s="76">
        <f t="shared" si="6"/>
        <v>1.0062652631073532</v>
      </c>
      <c r="Y9" s="77">
        <v>0.60447916666666668</v>
      </c>
      <c r="Z9" s="78" t="str">
        <f t="shared" si="7"/>
        <v/>
      </c>
      <c r="AA9" s="79" t="str">
        <f t="shared" si="8"/>
        <v>n/s</v>
      </c>
      <c r="AB9" s="78" t="str">
        <f t="shared" si="9"/>
        <v/>
      </c>
      <c r="AC9" s="79" t="str">
        <f t="shared" si="10"/>
        <v>n/s</v>
      </c>
      <c r="AD9" s="77">
        <v>0.50981481481481483</v>
      </c>
      <c r="AE9" s="78" t="str">
        <f t="shared" si="11"/>
        <v/>
      </c>
      <c r="AF9" s="79" t="str">
        <f t="shared" si="12"/>
        <v>n/s</v>
      </c>
      <c r="AG9" s="78" t="str">
        <f t="shared" si="13"/>
        <v/>
      </c>
      <c r="AH9" s="79" t="str">
        <f t="shared" si="14"/>
        <v>n/s</v>
      </c>
      <c r="AI9" s="77">
        <v>5.6655092592592597E-2</v>
      </c>
      <c r="AJ9" s="78" t="str">
        <f t="shared" si="15"/>
        <v/>
      </c>
      <c r="AK9" s="79" t="str">
        <f t="shared" si="16"/>
        <v>n/s</v>
      </c>
      <c r="AL9" s="78" t="str">
        <f t="shared" si="17"/>
        <v/>
      </c>
      <c r="AM9" s="79" t="str">
        <f t="shared" si="18"/>
        <v>n/s</v>
      </c>
      <c r="AN9" s="77">
        <v>0.74971064814814825</v>
      </c>
      <c r="AO9" s="78" t="str">
        <f t="shared" si="19"/>
        <v/>
      </c>
      <c r="AP9" s="79" t="str">
        <f t="shared" si="20"/>
        <v>n/s</v>
      </c>
      <c r="AQ9" s="78" t="str">
        <f t="shared" si="21"/>
        <v/>
      </c>
      <c r="AR9" s="79" t="str">
        <f t="shared" si="22"/>
        <v>n/s</v>
      </c>
      <c r="AS9" s="99">
        <v>0.80385416666666665</v>
      </c>
      <c r="AT9" s="78" t="str">
        <f t="shared" si="23"/>
        <v/>
      </c>
      <c r="AU9" s="79" t="str">
        <f t="shared" si="24"/>
        <v>n/s</v>
      </c>
      <c r="AV9" s="78" t="str">
        <f t="shared" si="25"/>
        <v/>
      </c>
      <c r="AW9" s="79" t="str">
        <f t="shared" si="26"/>
        <v>n/s</v>
      </c>
      <c r="AX9" s="77">
        <v>0.73567129629629635</v>
      </c>
      <c r="AY9" s="78" t="str">
        <f t="shared" si="27"/>
        <v/>
      </c>
      <c r="AZ9" s="79" t="str">
        <f t="shared" si="28"/>
        <v>n/s</v>
      </c>
      <c r="BA9" s="78" t="str">
        <f t="shared" si="29"/>
        <v/>
      </c>
      <c r="BB9" s="79" t="str">
        <f t="shared" si="30"/>
        <v>n/s</v>
      </c>
      <c r="BC9" s="77">
        <v>0.70634259259259258</v>
      </c>
      <c r="BD9" s="78" t="str">
        <f t="shared" si="31"/>
        <v/>
      </c>
      <c r="BE9" s="79" t="str">
        <f t="shared" si="32"/>
        <v>n/s</v>
      </c>
      <c r="BF9" s="78" t="str">
        <f t="shared" si="33"/>
        <v/>
      </c>
      <c r="BG9" s="79" t="str">
        <f t="shared" si="34"/>
        <v>n/s</v>
      </c>
      <c r="BH9" s="77">
        <v>0.55049768518518516</v>
      </c>
      <c r="BI9" s="78" t="str">
        <f t="shared" si="35"/>
        <v/>
      </c>
      <c r="BJ9" s="79" t="str">
        <f t="shared" si="36"/>
        <v>n/s</v>
      </c>
      <c r="BK9" s="78" t="str">
        <f t="shared" si="37"/>
        <v/>
      </c>
      <c r="BL9" s="79" t="str">
        <f t="shared" si="38"/>
        <v>n/s</v>
      </c>
      <c r="BM9" s="77"/>
      <c r="BN9" s="78" t="str">
        <f t="shared" si="39"/>
        <v/>
      </c>
      <c r="BO9" s="79" t="str">
        <f t="shared" si="40"/>
        <v>n/s</v>
      </c>
      <c r="BP9" s="78" t="str">
        <f t="shared" si="41"/>
        <v/>
      </c>
      <c r="BQ9" s="79" t="str">
        <f t="shared" si="42"/>
        <v>n/s</v>
      </c>
      <c r="BR9" s="77"/>
      <c r="BS9" s="78" t="str">
        <f t="shared" si="43"/>
        <v/>
      </c>
      <c r="BT9" s="79" t="str">
        <f t="shared" si="44"/>
        <v>n/s</v>
      </c>
      <c r="BU9" s="78" t="str">
        <f t="shared" si="45"/>
        <v/>
      </c>
      <c r="BV9" s="79" t="str">
        <f t="shared" si="46"/>
        <v>n/s</v>
      </c>
      <c r="BW9" s="33"/>
      <c r="BX9" s="80">
        <f t="shared" si="47"/>
        <v>18</v>
      </c>
      <c r="BY9" s="81" t="str">
        <f t="shared" si="48"/>
        <v>n/s</v>
      </c>
      <c r="BZ9" s="82">
        <f t="shared" si="49"/>
        <v>0</v>
      </c>
      <c r="CA9" s="83">
        <v>5</v>
      </c>
      <c r="CB9" s="83">
        <f t="shared" si="100"/>
        <v>11</v>
      </c>
      <c r="CC9" s="81" t="str">
        <f t="shared" si="50"/>
        <v>n/s</v>
      </c>
      <c r="CD9" s="82">
        <f t="shared" si="51"/>
        <v>0</v>
      </c>
      <c r="CE9" s="82">
        <f t="shared" si="52"/>
        <v>0</v>
      </c>
      <c r="CF9" s="84">
        <f t="shared" si="53"/>
        <v>16</v>
      </c>
      <c r="CG9" s="83">
        <f t="shared" si="54"/>
        <v>14</v>
      </c>
      <c r="CH9" s="83">
        <v>5</v>
      </c>
      <c r="CI9" s="83">
        <f t="shared" si="101"/>
        <v>5</v>
      </c>
      <c r="CJ9" s="81" t="str">
        <f t="shared" si="55"/>
        <v>n/s</v>
      </c>
      <c r="CK9" s="174">
        <f t="shared" si="102"/>
        <v>0</v>
      </c>
      <c r="CL9" s="82">
        <f t="shared" si="56"/>
        <v>0</v>
      </c>
      <c r="CM9" s="84">
        <f t="shared" si="57"/>
        <v>16</v>
      </c>
      <c r="CN9" s="83">
        <f t="shared" si="58"/>
        <v>20</v>
      </c>
      <c r="CO9" s="83">
        <v>5</v>
      </c>
      <c r="CP9" s="83">
        <f t="shared" si="103"/>
        <v>6</v>
      </c>
      <c r="CQ9" s="81" t="str">
        <f t="shared" si="59"/>
        <v>n/s</v>
      </c>
      <c r="CR9" s="82">
        <f t="shared" si="60"/>
        <v>0</v>
      </c>
      <c r="CS9" s="82">
        <f t="shared" si="61"/>
        <v>0</v>
      </c>
      <c r="CT9" s="84">
        <f t="shared" si="62"/>
        <v>16</v>
      </c>
      <c r="CU9" s="83">
        <f t="shared" si="63"/>
        <v>20</v>
      </c>
      <c r="CV9" s="83">
        <v>5</v>
      </c>
      <c r="CW9" s="83">
        <f t="shared" si="104"/>
        <v>8</v>
      </c>
      <c r="CX9" s="81" t="str">
        <f t="shared" si="64"/>
        <v>n/s</v>
      </c>
      <c r="CY9" s="82">
        <f t="shared" si="65"/>
        <v>0</v>
      </c>
      <c r="CZ9" s="82">
        <f t="shared" si="66"/>
        <v>0</v>
      </c>
      <c r="DA9" s="84">
        <f t="shared" si="67"/>
        <v>16</v>
      </c>
      <c r="DB9" s="83">
        <f t="shared" si="68"/>
        <v>25.25</v>
      </c>
      <c r="DC9" s="83">
        <v>5</v>
      </c>
      <c r="DD9" s="83">
        <f t="shared" si="105"/>
        <v>8</v>
      </c>
      <c r="DE9" s="81" t="str">
        <f t="shared" si="69"/>
        <v>n/s</v>
      </c>
      <c r="DF9" s="96">
        <f t="shared" si="70"/>
        <v>0</v>
      </c>
      <c r="DG9" s="82">
        <f t="shared" si="71"/>
        <v>0</v>
      </c>
      <c r="DH9" s="84">
        <f t="shared" si="72"/>
        <v>16</v>
      </c>
      <c r="DI9" s="83">
        <f t="shared" si="73"/>
        <v>32.25</v>
      </c>
      <c r="DJ9" s="83">
        <v>5</v>
      </c>
      <c r="DK9" s="83">
        <f t="shared" si="106"/>
        <v>8</v>
      </c>
      <c r="DL9" s="81" t="str">
        <f t="shared" si="74"/>
        <v>n/s</v>
      </c>
      <c r="DM9" s="82">
        <f t="shared" si="75"/>
        <v>0</v>
      </c>
      <c r="DN9" s="82">
        <f t="shared" si="76"/>
        <v>0</v>
      </c>
      <c r="DO9" s="84">
        <f t="shared" si="77"/>
        <v>18</v>
      </c>
      <c r="DP9" s="83">
        <f t="shared" si="78"/>
        <v>42.25</v>
      </c>
      <c r="DQ9" s="83">
        <v>5</v>
      </c>
      <c r="DR9" s="83">
        <f t="shared" si="107"/>
        <v>10</v>
      </c>
      <c r="DS9" s="81" t="str">
        <f t="shared" si="79"/>
        <v>n/s</v>
      </c>
      <c r="DT9" s="82">
        <f t="shared" si="108"/>
        <v>0</v>
      </c>
      <c r="DU9" s="82">
        <f t="shared" si="80"/>
        <v>0</v>
      </c>
      <c r="DV9" s="84">
        <f t="shared" si="81"/>
        <v>18</v>
      </c>
      <c r="DW9" s="83">
        <f t="shared" si="82"/>
        <v>50.75</v>
      </c>
      <c r="DX9" s="83">
        <v>5</v>
      </c>
      <c r="DY9" s="83">
        <f t="shared" si="109"/>
        <v>10</v>
      </c>
      <c r="DZ9" s="81" t="str">
        <f t="shared" si="83"/>
        <v>n/s</v>
      </c>
      <c r="EA9" s="82">
        <f t="shared" si="110"/>
        <v>0</v>
      </c>
      <c r="EB9" s="82" t="str">
        <f t="shared" si="84"/>
        <v xml:space="preserve"> </v>
      </c>
      <c r="EC9" s="84" t="str">
        <f t="shared" si="85"/>
        <v xml:space="preserve"> </v>
      </c>
      <c r="ED9" s="83" t="str">
        <f t="shared" si="86"/>
        <v xml:space="preserve"> </v>
      </c>
      <c r="EE9" s="83">
        <v>5</v>
      </c>
      <c r="EF9" s="83">
        <f t="shared" si="111"/>
        <v>-4</v>
      </c>
      <c r="EG9" s="81" t="str">
        <f t="shared" si="87"/>
        <v>n/s</v>
      </c>
      <c r="EH9" s="82">
        <f t="shared" si="112"/>
        <v>0</v>
      </c>
      <c r="EI9" s="82" t="str">
        <f t="shared" si="88"/>
        <v xml:space="preserve"> </v>
      </c>
      <c r="EJ9" s="84" t="str">
        <f t="shared" si="89"/>
        <v xml:space="preserve"> </v>
      </c>
      <c r="EK9" s="83" t="str">
        <f t="shared" si="90"/>
        <v xml:space="preserve"> </v>
      </c>
      <c r="EL9" s="83">
        <v>5</v>
      </c>
      <c r="EM9" s="83">
        <f t="shared" si="113"/>
        <v>-4</v>
      </c>
      <c r="EN9" s="86">
        <f t="shared" si="91"/>
        <v>-99</v>
      </c>
      <c r="EO9" s="65"/>
      <c r="EP9" s="100">
        <f t="shared" si="92"/>
        <v>-99</v>
      </c>
      <c r="EQ9" s="88">
        <f t="shared" si="93"/>
        <v>19</v>
      </c>
      <c r="ER9" s="89">
        <f t="shared" si="94"/>
        <v>98</v>
      </c>
      <c r="ES9" s="90">
        <f t="shared" si="95"/>
        <v>50.5</v>
      </c>
      <c r="ET9" s="91">
        <v>5</v>
      </c>
      <c r="EU9" s="91">
        <v>1</v>
      </c>
      <c r="EV9" s="84">
        <f t="shared" si="96"/>
        <v>19</v>
      </c>
      <c r="EW9" s="92" t="str">
        <f t="shared" si="97"/>
        <v>Дмитрий Кореннов</v>
      </c>
      <c r="EX9" s="93">
        <f t="shared" si="98"/>
        <v>18</v>
      </c>
    </row>
    <row r="10" spans="1:154" s="98" customFormat="1" ht="15">
      <c r="A10" s="66">
        <v>6</v>
      </c>
      <c r="B10" s="103" t="s">
        <v>72</v>
      </c>
      <c r="C10" s="104">
        <v>17.95</v>
      </c>
      <c r="D10" s="104">
        <v>8.15</v>
      </c>
      <c r="E10" s="104">
        <v>17.399999999999999</v>
      </c>
      <c r="F10" s="104">
        <v>5.5</v>
      </c>
      <c r="G10" s="104">
        <v>15.3</v>
      </c>
      <c r="H10" s="104">
        <v>2.2999999999999998</v>
      </c>
      <c r="I10" s="105">
        <v>16</v>
      </c>
      <c r="J10" s="69">
        <f t="shared" si="99"/>
        <v>120.99624999999999</v>
      </c>
      <c r="K10" s="70">
        <f t="shared" si="0"/>
        <v>49.800699999999999</v>
      </c>
      <c r="L10" s="70">
        <f t="shared" si="1"/>
        <v>50.471029411764711</v>
      </c>
      <c r="M10" s="71"/>
      <c r="N10" s="48">
        <f>K10*$N$2</f>
        <v>2.4900350000000002</v>
      </c>
      <c r="O10" s="97" t="s">
        <v>110</v>
      </c>
      <c r="P10" s="106" t="s">
        <v>73</v>
      </c>
      <c r="Q10" s="73">
        <f t="shared" si="2"/>
        <v>49.800699999999999</v>
      </c>
      <c r="R10" s="73">
        <f t="shared" si="3"/>
        <v>52.96106441176471</v>
      </c>
      <c r="S10" s="74"/>
      <c r="T10" s="74" t="s">
        <v>74</v>
      </c>
      <c r="U10" s="75">
        <v>9</v>
      </c>
      <c r="V10" s="76">
        <f t="shared" si="4"/>
        <v>0.99796041698743387</v>
      </c>
      <c r="W10" s="76">
        <f t="shared" si="5"/>
        <v>0.99819719979034827</v>
      </c>
      <c r="X10" s="76">
        <f t="shared" si="6"/>
        <v>1.0029627665111385</v>
      </c>
      <c r="Y10" s="99" t="s">
        <v>146</v>
      </c>
      <c r="Z10" s="78" t="str">
        <f t="shared" si="7"/>
        <v/>
      </c>
      <c r="AA10" s="79" t="str">
        <f t="shared" si="8"/>
        <v>n/s</v>
      </c>
      <c r="AB10" s="78" t="str">
        <f t="shared" si="9"/>
        <v/>
      </c>
      <c r="AC10" s="79" t="str">
        <f t="shared" si="10"/>
        <v>n/s</v>
      </c>
      <c r="AD10" s="99" t="s">
        <v>146</v>
      </c>
      <c r="AE10" s="78" t="str">
        <f t="shared" si="11"/>
        <v/>
      </c>
      <c r="AF10" s="79" t="str">
        <f t="shared" si="12"/>
        <v>n/s</v>
      </c>
      <c r="AG10" s="78" t="str">
        <f t="shared" si="13"/>
        <v/>
      </c>
      <c r="AH10" s="79" t="str">
        <f t="shared" si="14"/>
        <v>n/s</v>
      </c>
      <c r="AI10" s="77" t="s">
        <v>145</v>
      </c>
      <c r="AJ10" s="78" t="str">
        <f t="shared" si="15"/>
        <v/>
      </c>
      <c r="AK10" s="79" t="str">
        <f t="shared" si="16"/>
        <v>n/s</v>
      </c>
      <c r="AL10" s="78" t="str">
        <f t="shared" si="17"/>
        <v/>
      </c>
      <c r="AM10" s="79" t="str">
        <f t="shared" si="18"/>
        <v>n/s</v>
      </c>
      <c r="AN10" s="77">
        <v>0.74990740740740736</v>
      </c>
      <c r="AO10" s="78" t="str">
        <f t="shared" si="19"/>
        <v/>
      </c>
      <c r="AP10" s="79" t="str">
        <f t="shared" si="20"/>
        <v>n/s</v>
      </c>
      <c r="AQ10" s="78" t="str">
        <f t="shared" si="21"/>
        <v/>
      </c>
      <c r="AR10" s="79" t="str">
        <f t="shared" si="22"/>
        <v>n/s</v>
      </c>
      <c r="AS10" s="77">
        <v>0.80616898148148142</v>
      </c>
      <c r="AT10" s="78" t="str">
        <f t="shared" si="23"/>
        <v/>
      </c>
      <c r="AU10" s="79" t="str">
        <f t="shared" si="24"/>
        <v>n/s</v>
      </c>
      <c r="AV10" s="78" t="str">
        <f t="shared" si="25"/>
        <v/>
      </c>
      <c r="AW10" s="79" t="str">
        <f t="shared" si="26"/>
        <v>n/s</v>
      </c>
      <c r="AX10" s="77">
        <v>0.73611111111111116</v>
      </c>
      <c r="AY10" s="78" t="str">
        <f t="shared" si="27"/>
        <v/>
      </c>
      <c r="AZ10" s="79" t="str">
        <f t="shared" si="28"/>
        <v>n/s</v>
      </c>
      <c r="BA10" s="78" t="str">
        <f t="shared" si="29"/>
        <v/>
      </c>
      <c r="BB10" s="79" t="str">
        <f t="shared" si="30"/>
        <v>n/s</v>
      </c>
      <c r="BC10" s="77" t="s">
        <v>146</v>
      </c>
      <c r="BD10" s="78" t="str">
        <f t="shared" si="31"/>
        <v/>
      </c>
      <c r="BE10" s="79" t="str">
        <f t="shared" si="32"/>
        <v>n/s</v>
      </c>
      <c r="BF10" s="78" t="str">
        <f t="shared" si="33"/>
        <v/>
      </c>
      <c r="BG10" s="79" t="str">
        <f t="shared" si="34"/>
        <v>n/s</v>
      </c>
      <c r="BH10" s="77">
        <v>0.56052083333333336</v>
      </c>
      <c r="BI10" s="78" t="str">
        <f t="shared" si="35"/>
        <v/>
      </c>
      <c r="BJ10" s="79" t="str">
        <f t="shared" si="36"/>
        <v>n/s</v>
      </c>
      <c r="BK10" s="78" t="str">
        <f t="shared" si="37"/>
        <v/>
      </c>
      <c r="BL10" s="79" t="str">
        <f t="shared" si="38"/>
        <v>n/s</v>
      </c>
      <c r="BM10" s="77"/>
      <c r="BN10" s="78" t="str">
        <f t="shared" si="39"/>
        <v/>
      </c>
      <c r="BO10" s="79" t="str">
        <f t="shared" si="40"/>
        <v>n/s</v>
      </c>
      <c r="BP10" s="78" t="str">
        <f t="shared" si="41"/>
        <v/>
      </c>
      <c r="BQ10" s="79" t="str">
        <f t="shared" si="42"/>
        <v>n/s</v>
      </c>
      <c r="BR10" s="77"/>
      <c r="BS10" s="78" t="str">
        <f t="shared" si="43"/>
        <v/>
      </c>
      <c r="BT10" s="79" t="str">
        <f t="shared" si="44"/>
        <v>n/s</v>
      </c>
      <c r="BU10" s="78" t="str">
        <f t="shared" si="45"/>
        <v/>
      </c>
      <c r="BV10" s="79" t="str">
        <f t="shared" si="46"/>
        <v>n/s</v>
      </c>
      <c r="BW10" s="33"/>
      <c r="BX10" s="80">
        <f t="shared" si="47"/>
        <v>9</v>
      </c>
      <c r="BY10" s="81" t="str">
        <f t="shared" si="48"/>
        <v>n/s</v>
      </c>
      <c r="BZ10" s="82">
        <f t="shared" si="49"/>
        <v>0</v>
      </c>
      <c r="CA10" s="83">
        <v>6</v>
      </c>
      <c r="CB10" s="83">
        <f t="shared" si="100"/>
        <v>10</v>
      </c>
      <c r="CC10" s="81" t="str">
        <f t="shared" si="50"/>
        <v>n/s</v>
      </c>
      <c r="CD10" s="82">
        <f t="shared" si="51"/>
        <v>0</v>
      </c>
      <c r="CE10" s="82">
        <f t="shared" si="52"/>
        <v>0</v>
      </c>
      <c r="CF10" s="84">
        <f t="shared" si="53"/>
        <v>16</v>
      </c>
      <c r="CG10" s="83">
        <f t="shared" si="54"/>
        <v>11</v>
      </c>
      <c r="CH10" s="83">
        <v>6</v>
      </c>
      <c r="CI10" s="83">
        <f t="shared" si="101"/>
        <v>4</v>
      </c>
      <c r="CJ10" s="81" t="str">
        <f t="shared" si="55"/>
        <v>n/s</v>
      </c>
      <c r="CK10" s="174">
        <f t="shared" si="102"/>
        <v>0</v>
      </c>
      <c r="CL10" s="82">
        <f t="shared" si="56"/>
        <v>0</v>
      </c>
      <c r="CM10" s="84">
        <f t="shared" si="57"/>
        <v>16</v>
      </c>
      <c r="CN10" s="83">
        <f t="shared" si="58"/>
        <v>14.25</v>
      </c>
      <c r="CO10" s="83">
        <v>6</v>
      </c>
      <c r="CP10" s="83">
        <f t="shared" si="103"/>
        <v>5</v>
      </c>
      <c r="CQ10" s="81" t="str">
        <f t="shared" si="59"/>
        <v>n/s</v>
      </c>
      <c r="CR10" s="82">
        <f t="shared" si="60"/>
        <v>0</v>
      </c>
      <c r="CS10" s="82">
        <f t="shared" si="61"/>
        <v>0</v>
      </c>
      <c r="CT10" s="84">
        <f t="shared" si="62"/>
        <v>16</v>
      </c>
      <c r="CU10" s="83">
        <f t="shared" si="63"/>
        <v>18.25</v>
      </c>
      <c r="CV10" s="83">
        <v>6</v>
      </c>
      <c r="CW10" s="83">
        <f t="shared" si="104"/>
        <v>7</v>
      </c>
      <c r="CX10" s="81" t="str">
        <f t="shared" si="64"/>
        <v>n/s</v>
      </c>
      <c r="CY10" s="82">
        <f t="shared" si="65"/>
        <v>0</v>
      </c>
      <c r="CZ10" s="82">
        <f t="shared" si="66"/>
        <v>0</v>
      </c>
      <c r="DA10" s="84">
        <f t="shared" si="67"/>
        <v>16</v>
      </c>
      <c r="DB10" s="83">
        <f t="shared" si="68"/>
        <v>22.75</v>
      </c>
      <c r="DC10" s="83">
        <v>6</v>
      </c>
      <c r="DD10" s="83">
        <f t="shared" si="105"/>
        <v>7</v>
      </c>
      <c r="DE10" s="81" t="str">
        <f t="shared" si="69"/>
        <v>n/s</v>
      </c>
      <c r="DF10" s="96">
        <f t="shared" si="70"/>
        <v>0</v>
      </c>
      <c r="DG10" s="82">
        <f t="shared" si="71"/>
        <v>0</v>
      </c>
      <c r="DH10" s="84">
        <f t="shared" si="72"/>
        <v>16</v>
      </c>
      <c r="DI10" s="83">
        <f t="shared" si="73"/>
        <v>28.75</v>
      </c>
      <c r="DJ10" s="83">
        <v>6</v>
      </c>
      <c r="DK10" s="83">
        <f t="shared" si="106"/>
        <v>7</v>
      </c>
      <c r="DL10" s="81" t="str">
        <f t="shared" si="74"/>
        <v>n/s</v>
      </c>
      <c r="DM10" s="82">
        <f t="shared" si="75"/>
        <v>0</v>
      </c>
      <c r="DN10" s="82">
        <f t="shared" si="76"/>
        <v>0</v>
      </c>
      <c r="DO10" s="84">
        <f t="shared" si="77"/>
        <v>18</v>
      </c>
      <c r="DP10" s="83">
        <f t="shared" si="78"/>
        <v>39.75</v>
      </c>
      <c r="DQ10" s="83">
        <v>6</v>
      </c>
      <c r="DR10" s="83">
        <f t="shared" si="107"/>
        <v>9</v>
      </c>
      <c r="DS10" s="81" t="str">
        <f t="shared" si="79"/>
        <v>n/s</v>
      </c>
      <c r="DT10" s="82">
        <f t="shared" si="108"/>
        <v>0</v>
      </c>
      <c r="DU10" s="82">
        <f t="shared" si="80"/>
        <v>0</v>
      </c>
      <c r="DV10" s="84">
        <f t="shared" si="81"/>
        <v>18</v>
      </c>
      <c r="DW10" s="83">
        <f t="shared" si="82"/>
        <v>44.25</v>
      </c>
      <c r="DX10" s="83">
        <v>6</v>
      </c>
      <c r="DY10" s="83">
        <f t="shared" si="109"/>
        <v>9</v>
      </c>
      <c r="DZ10" s="81" t="str">
        <f t="shared" si="83"/>
        <v>n/s</v>
      </c>
      <c r="EA10" s="82">
        <f t="shared" si="110"/>
        <v>0</v>
      </c>
      <c r="EB10" s="82" t="str">
        <f t="shared" si="84"/>
        <v xml:space="preserve"> </v>
      </c>
      <c r="EC10" s="84" t="str">
        <f t="shared" si="85"/>
        <v xml:space="preserve"> </v>
      </c>
      <c r="ED10" s="83" t="str">
        <f t="shared" si="86"/>
        <v xml:space="preserve"> </v>
      </c>
      <c r="EE10" s="83">
        <v>6</v>
      </c>
      <c r="EF10" s="83">
        <f t="shared" si="111"/>
        <v>-5</v>
      </c>
      <c r="EG10" s="81" t="str">
        <f t="shared" si="87"/>
        <v>n/s</v>
      </c>
      <c r="EH10" s="82">
        <f t="shared" si="112"/>
        <v>0</v>
      </c>
      <c r="EI10" s="82" t="str">
        <f t="shared" si="88"/>
        <v xml:space="preserve"> </v>
      </c>
      <c r="EJ10" s="84" t="str">
        <f t="shared" si="89"/>
        <v xml:space="preserve"> </v>
      </c>
      <c r="EK10" s="83" t="str">
        <f t="shared" si="90"/>
        <v xml:space="preserve"> </v>
      </c>
      <c r="EL10" s="83">
        <v>6</v>
      </c>
      <c r="EM10" s="83">
        <f t="shared" si="113"/>
        <v>-5</v>
      </c>
      <c r="EN10" s="86">
        <f t="shared" si="91"/>
        <v>-99</v>
      </c>
      <c r="EO10" s="65"/>
      <c r="EP10" s="87">
        <f t="shared" si="92"/>
        <v>-99</v>
      </c>
      <c r="EQ10" s="88">
        <f t="shared" si="93"/>
        <v>19</v>
      </c>
      <c r="ER10" s="89">
        <f t="shared" si="94"/>
        <v>98</v>
      </c>
      <c r="ES10" s="90">
        <f t="shared" si="95"/>
        <v>44</v>
      </c>
      <c r="ET10" s="91">
        <v>6</v>
      </c>
      <c r="EU10" s="91">
        <v>1</v>
      </c>
      <c r="EV10" s="84">
        <f t="shared" si="96"/>
        <v>19</v>
      </c>
      <c r="EW10" s="92" t="str">
        <f t="shared" si="97"/>
        <v>Владимир Чунарёв</v>
      </c>
      <c r="EX10" s="93">
        <f t="shared" si="98"/>
        <v>9</v>
      </c>
    </row>
    <row r="11" spans="1:154" s="98" customFormat="1" ht="15">
      <c r="A11" s="66">
        <v>7</v>
      </c>
      <c r="B11" s="48" t="s">
        <v>111</v>
      </c>
      <c r="C11" s="164">
        <v>19</v>
      </c>
      <c r="D11" s="164">
        <v>10</v>
      </c>
      <c r="E11" s="164">
        <v>19</v>
      </c>
      <c r="F11" s="164">
        <v>6.5</v>
      </c>
      <c r="G11" s="164">
        <v>16.3</v>
      </c>
      <c r="H11" s="164">
        <v>2.2000000000000002</v>
      </c>
      <c r="I11" s="165">
        <v>16.7</v>
      </c>
      <c r="J11" s="69">
        <f t="shared" si="99"/>
        <v>156.75</v>
      </c>
      <c r="K11" s="70">
        <f t="shared" si="0"/>
        <v>46.519699999999993</v>
      </c>
      <c r="L11" s="70">
        <f t="shared" si="1"/>
        <v>46.264705882352942</v>
      </c>
      <c r="M11" s="71"/>
      <c r="N11" s="48"/>
      <c r="O11" s="97" t="s">
        <v>112</v>
      </c>
      <c r="P11" s="72" t="s">
        <v>113</v>
      </c>
      <c r="Q11" s="73">
        <f t="shared" si="2"/>
        <v>46.519699999999993</v>
      </c>
      <c r="R11" s="73">
        <f t="shared" si="3"/>
        <v>46.264705882352942</v>
      </c>
      <c r="S11" s="74"/>
      <c r="T11" s="74" t="s">
        <v>74</v>
      </c>
      <c r="U11" s="75">
        <v>7</v>
      </c>
      <c r="V11" s="76">
        <f t="shared" si="4"/>
        <v>1.0106587809012835</v>
      </c>
      <c r="W11" s="76">
        <f t="shared" si="5"/>
        <v>1.0094074664167447</v>
      </c>
      <c r="X11" s="76">
        <f t="shared" si="6"/>
        <v>1.0076872859137098</v>
      </c>
      <c r="Y11" s="101">
        <v>0.56994212962962965</v>
      </c>
      <c r="Z11" s="78" t="str">
        <f t="shared" si="7"/>
        <v/>
      </c>
      <c r="AA11" s="79" t="str">
        <f t="shared" si="8"/>
        <v>n/s</v>
      </c>
      <c r="AB11" s="78" t="str">
        <f t="shared" si="9"/>
        <v/>
      </c>
      <c r="AC11" s="79" t="str">
        <f t="shared" si="10"/>
        <v>n/s</v>
      </c>
      <c r="AD11" s="77">
        <v>0.51640046296296294</v>
      </c>
      <c r="AE11" s="78" t="str">
        <f t="shared" si="11"/>
        <v/>
      </c>
      <c r="AF11" s="102" t="str">
        <f t="shared" si="12"/>
        <v>n/s</v>
      </c>
      <c r="AG11" s="78" t="str">
        <f t="shared" si="13"/>
        <v/>
      </c>
      <c r="AH11" s="79" t="str">
        <f t="shared" si="14"/>
        <v>n/s</v>
      </c>
      <c r="AI11" s="77">
        <v>0.93437500000000007</v>
      </c>
      <c r="AJ11" s="78" t="str">
        <f t="shared" si="15"/>
        <v/>
      </c>
      <c r="AK11" s="79" t="str">
        <f t="shared" si="16"/>
        <v>n/s</v>
      </c>
      <c r="AL11" s="78" t="str">
        <f t="shared" si="17"/>
        <v/>
      </c>
      <c r="AM11" s="79" t="str">
        <f t="shared" si="18"/>
        <v>n/s</v>
      </c>
      <c r="AN11" s="77">
        <v>0.73479166666666673</v>
      </c>
      <c r="AO11" s="78" t="str">
        <f t="shared" si="19"/>
        <v/>
      </c>
      <c r="AP11" s="79" t="str">
        <f t="shared" si="20"/>
        <v>n/s</v>
      </c>
      <c r="AQ11" s="78" t="str">
        <f t="shared" si="21"/>
        <v/>
      </c>
      <c r="AR11" s="79" t="str">
        <f t="shared" si="22"/>
        <v>n/s</v>
      </c>
      <c r="AS11" s="77">
        <v>0.80239583333333331</v>
      </c>
      <c r="AT11" s="78" t="str">
        <f t="shared" si="23"/>
        <v/>
      </c>
      <c r="AU11" s="102" t="str">
        <f t="shared" si="24"/>
        <v>n/s</v>
      </c>
      <c r="AV11" s="78" t="str">
        <f t="shared" si="25"/>
        <v/>
      </c>
      <c r="AW11" s="79" t="str">
        <f t="shared" si="26"/>
        <v>n/s</v>
      </c>
      <c r="AX11" s="77">
        <v>0.7299768518518519</v>
      </c>
      <c r="AY11" s="78" t="str">
        <f t="shared" si="27"/>
        <v/>
      </c>
      <c r="AZ11" s="79" t="str">
        <f t="shared" si="28"/>
        <v>n/s</v>
      </c>
      <c r="BA11" s="78" t="str">
        <f t="shared" si="29"/>
        <v/>
      </c>
      <c r="BB11" s="79" t="str">
        <f t="shared" si="30"/>
        <v>n/s</v>
      </c>
      <c r="BC11" s="77">
        <v>0.67395833333333333</v>
      </c>
      <c r="BD11" s="78" t="str">
        <f t="shared" si="31"/>
        <v/>
      </c>
      <c r="BE11" s="79" t="str">
        <f t="shared" si="32"/>
        <v>n/s</v>
      </c>
      <c r="BF11" s="78" t="str">
        <f t="shared" si="33"/>
        <v/>
      </c>
      <c r="BG11" s="79" t="str">
        <f t="shared" si="34"/>
        <v>n/s</v>
      </c>
      <c r="BH11" s="77">
        <v>0.53263888888888888</v>
      </c>
      <c r="BI11" s="78" t="str">
        <f t="shared" si="35"/>
        <v/>
      </c>
      <c r="BJ11" s="79" t="str">
        <f t="shared" si="36"/>
        <v>n/s</v>
      </c>
      <c r="BK11" s="78" t="str">
        <f t="shared" si="37"/>
        <v/>
      </c>
      <c r="BL11" s="79" t="str">
        <f t="shared" si="38"/>
        <v>n/s</v>
      </c>
      <c r="BM11" s="77"/>
      <c r="BN11" s="78" t="str">
        <f t="shared" si="39"/>
        <v/>
      </c>
      <c r="BO11" s="102" t="str">
        <f t="shared" si="40"/>
        <v>n/s</v>
      </c>
      <c r="BP11" s="78" t="str">
        <f t="shared" si="41"/>
        <v/>
      </c>
      <c r="BQ11" s="79" t="str">
        <f t="shared" si="42"/>
        <v>n/s</v>
      </c>
      <c r="BR11" s="77"/>
      <c r="BS11" s="78" t="str">
        <f t="shared" si="43"/>
        <v/>
      </c>
      <c r="BT11" s="79" t="str">
        <f t="shared" si="44"/>
        <v>n/s</v>
      </c>
      <c r="BU11" s="78" t="str">
        <f t="shared" si="45"/>
        <v/>
      </c>
      <c r="BV11" s="79" t="str">
        <f t="shared" si="46"/>
        <v>n/s</v>
      </c>
      <c r="BW11" s="33"/>
      <c r="BX11" s="80">
        <f t="shared" si="47"/>
        <v>7</v>
      </c>
      <c r="BY11" s="81" t="str">
        <f t="shared" si="48"/>
        <v>n/s</v>
      </c>
      <c r="BZ11" s="82">
        <f t="shared" si="49"/>
        <v>0</v>
      </c>
      <c r="CA11" s="83">
        <v>7</v>
      </c>
      <c r="CB11" s="83">
        <f t="shared" si="100"/>
        <v>9</v>
      </c>
      <c r="CC11" s="81" t="str">
        <f t="shared" si="50"/>
        <v>n/s</v>
      </c>
      <c r="CD11" s="82">
        <f t="shared" si="51"/>
        <v>0</v>
      </c>
      <c r="CE11" s="82">
        <f t="shared" si="52"/>
        <v>0</v>
      </c>
      <c r="CF11" s="84">
        <f t="shared" si="53"/>
        <v>16</v>
      </c>
      <c r="CG11" s="83">
        <f t="shared" si="54"/>
        <v>5.25</v>
      </c>
      <c r="CH11" s="83">
        <v>7</v>
      </c>
      <c r="CI11" s="83">
        <f t="shared" si="101"/>
        <v>3</v>
      </c>
      <c r="CJ11" s="81" t="str">
        <f t="shared" si="55"/>
        <v>n/s</v>
      </c>
      <c r="CK11" s="174">
        <f t="shared" si="102"/>
        <v>0</v>
      </c>
      <c r="CL11" s="82">
        <f t="shared" si="56"/>
        <v>0</v>
      </c>
      <c r="CM11" s="84">
        <f t="shared" si="57"/>
        <v>16</v>
      </c>
      <c r="CN11" s="83">
        <f t="shared" si="58"/>
        <v>11.25</v>
      </c>
      <c r="CO11" s="83">
        <v>7</v>
      </c>
      <c r="CP11" s="83">
        <f t="shared" si="103"/>
        <v>4</v>
      </c>
      <c r="CQ11" s="81" t="str">
        <f t="shared" si="59"/>
        <v>n/s</v>
      </c>
      <c r="CR11" s="82">
        <f t="shared" si="60"/>
        <v>0</v>
      </c>
      <c r="CS11" s="82">
        <f t="shared" si="61"/>
        <v>0</v>
      </c>
      <c r="CT11" s="84">
        <f t="shared" si="62"/>
        <v>16</v>
      </c>
      <c r="CU11" s="83">
        <f t="shared" si="63"/>
        <v>17.25</v>
      </c>
      <c r="CV11" s="83">
        <v>7</v>
      </c>
      <c r="CW11" s="83">
        <f t="shared" si="104"/>
        <v>6</v>
      </c>
      <c r="CX11" s="81" t="str">
        <f t="shared" si="64"/>
        <v>n/s</v>
      </c>
      <c r="CY11" s="82">
        <f t="shared" si="65"/>
        <v>0</v>
      </c>
      <c r="CZ11" s="82">
        <f t="shared" si="66"/>
        <v>0</v>
      </c>
      <c r="DA11" s="84">
        <f t="shared" si="67"/>
        <v>16</v>
      </c>
      <c r="DB11" s="83">
        <f t="shared" si="68"/>
        <v>20</v>
      </c>
      <c r="DC11" s="83">
        <v>7</v>
      </c>
      <c r="DD11" s="83">
        <f t="shared" si="105"/>
        <v>6</v>
      </c>
      <c r="DE11" s="81" t="str">
        <f t="shared" si="69"/>
        <v>n/s</v>
      </c>
      <c r="DF11" s="96">
        <f t="shared" si="70"/>
        <v>0</v>
      </c>
      <c r="DG11" s="82">
        <f t="shared" si="71"/>
        <v>0</v>
      </c>
      <c r="DH11" s="84">
        <f t="shared" si="72"/>
        <v>16</v>
      </c>
      <c r="DI11" s="83">
        <f t="shared" si="73"/>
        <v>26.75</v>
      </c>
      <c r="DJ11" s="83">
        <v>7</v>
      </c>
      <c r="DK11" s="83">
        <f t="shared" si="106"/>
        <v>6</v>
      </c>
      <c r="DL11" s="81" t="str">
        <f t="shared" si="74"/>
        <v>n/s</v>
      </c>
      <c r="DM11" s="82">
        <f t="shared" si="75"/>
        <v>0</v>
      </c>
      <c r="DN11" s="82">
        <f t="shared" si="76"/>
        <v>0</v>
      </c>
      <c r="DO11" s="84">
        <f t="shared" si="77"/>
        <v>18</v>
      </c>
      <c r="DP11" s="83">
        <f t="shared" si="78"/>
        <v>35.75</v>
      </c>
      <c r="DQ11" s="83">
        <v>7</v>
      </c>
      <c r="DR11" s="83">
        <f t="shared" si="107"/>
        <v>8</v>
      </c>
      <c r="DS11" s="81" t="str">
        <f t="shared" si="79"/>
        <v>n/s</v>
      </c>
      <c r="DT11" s="82">
        <f t="shared" si="108"/>
        <v>0</v>
      </c>
      <c r="DU11" s="82">
        <f t="shared" si="80"/>
        <v>0</v>
      </c>
      <c r="DV11" s="84">
        <f t="shared" si="81"/>
        <v>18</v>
      </c>
      <c r="DW11" s="83">
        <f t="shared" si="82"/>
        <v>42.75</v>
      </c>
      <c r="DX11" s="83">
        <v>7</v>
      </c>
      <c r="DY11" s="83">
        <f t="shared" si="109"/>
        <v>8</v>
      </c>
      <c r="DZ11" s="81" t="str">
        <f t="shared" si="83"/>
        <v>n/s</v>
      </c>
      <c r="EA11" s="82">
        <f t="shared" si="110"/>
        <v>0</v>
      </c>
      <c r="EB11" s="82" t="str">
        <f t="shared" si="84"/>
        <v xml:space="preserve"> </v>
      </c>
      <c r="EC11" s="84" t="str">
        <f t="shared" si="85"/>
        <v xml:space="preserve"> </v>
      </c>
      <c r="ED11" s="83" t="str">
        <f t="shared" si="86"/>
        <v xml:space="preserve"> </v>
      </c>
      <c r="EE11" s="83">
        <v>7</v>
      </c>
      <c r="EF11" s="83">
        <f t="shared" si="111"/>
        <v>-6</v>
      </c>
      <c r="EG11" s="81" t="str">
        <f t="shared" si="87"/>
        <v>n/s</v>
      </c>
      <c r="EH11" s="82">
        <f t="shared" si="112"/>
        <v>0</v>
      </c>
      <c r="EI11" s="82" t="str">
        <f t="shared" si="88"/>
        <v xml:space="preserve"> </v>
      </c>
      <c r="EJ11" s="84" t="str">
        <f t="shared" si="89"/>
        <v xml:space="preserve"> </v>
      </c>
      <c r="EK11" s="83" t="str">
        <f t="shared" si="90"/>
        <v xml:space="preserve"> </v>
      </c>
      <c r="EL11" s="83">
        <v>7</v>
      </c>
      <c r="EM11" s="83">
        <f t="shared" si="113"/>
        <v>-6</v>
      </c>
      <c r="EN11" s="86">
        <f t="shared" si="91"/>
        <v>-99</v>
      </c>
      <c r="EO11" s="65"/>
      <c r="EP11" s="87">
        <f t="shared" si="92"/>
        <v>-99</v>
      </c>
      <c r="EQ11" s="88">
        <f t="shared" si="93"/>
        <v>19</v>
      </c>
      <c r="ER11" s="89">
        <f t="shared" si="94"/>
        <v>98</v>
      </c>
      <c r="ES11" s="90">
        <f t="shared" si="95"/>
        <v>42.5</v>
      </c>
      <c r="ET11" s="91">
        <v>7</v>
      </c>
      <c r="EU11" s="91">
        <v>1</v>
      </c>
      <c r="EV11" s="84">
        <f t="shared" si="96"/>
        <v>19</v>
      </c>
      <c r="EW11" s="92" t="str">
        <f t="shared" si="97"/>
        <v>Николай Красильников</v>
      </c>
      <c r="EX11" s="93">
        <f t="shared" si="98"/>
        <v>7</v>
      </c>
    </row>
    <row r="12" spans="1:154" s="98" customFormat="1">
      <c r="A12" s="66">
        <v>8</v>
      </c>
      <c r="B12" s="108" t="s">
        <v>75</v>
      </c>
      <c r="C12" s="109">
        <v>17.2</v>
      </c>
      <c r="D12" s="109">
        <v>9</v>
      </c>
      <c r="E12" s="109">
        <v>17.5</v>
      </c>
      <c r="F12" s="109">
        <v>6</v>
      </c>
      <c r="G12" s="109">
        <v>15.1</v>
      </c>
      <c r="H12" s="109">
        <v>2</v>
      </c>
      <c r="I12" s="110">
        <v>15</v>
      </c>
      <c r="J12" s="69">
        <f>0.5*(C12*D12+E12*F12)</f>
        <v>129.89999999999998</v>
      </c>
      <c r="K12" s="70">
        <f t="shared" si="0"/>
        <v>50.456899999999997</v>
      </c>
      <c r="L12" s="70">
        <f>100-(J12+300)/8.5</f>
        <v>49.423529411764711</v>
      </c>
      <c r="M12" s="71"/>
      <c r="N12" s="71"/>
      <c r="O12" s="95" t="s">
        <v>76</v>
      </c>
      <c r="P12" s="168" t="s">
        <v>117</v>
      </c>
      <c r="Q12" s="73">
        <f t="shared" si="2"/>
        <v>50.456899999999997</v>
      </c>
      <c r="R12" s="73">
        <f t="shared" si="3"/>
        <v>49.423529411764711</v>
      </c>
      <c r="S12" s="74"/>
      <c r="T12" s="74" t="s">
        <v>74</v>
      </c>
      <c r="U12" s="75">
        <v>61</v>
      </c>
      <c r="V12" s="76">
        <f t="shared" si="4"/>
        <v>1.0046286508447961</v>
      </c>
      <c r="W12" s="76">
        <f t="shared" si="5"/>
        <v>1.004088122248173</v>
      </c>
      <c r="X12" s="76">
        <f t="shared" si="6"/>
        <v>1.002023173843289</v>
      </c>
      <c r="Y12" s="99" t="s">
        <v>146</v>
      </c>
      <c r="Z12" s="78" t="str">
        <f t="shared" si="7"/>
        <v/>
      </c>
      <c r="AA12" s="79" t="str">
        <f t="shared" si="8"/>
        <v>n/s</v>
      </c>
      <c r="AB12" s="78" t="str">
        <f t="shared" si="9"/>
        <v/>
      </c>
      <c r="AC12" s="79" t="str">
        <f t="shared" si="10"/>
        <v>n/s</v>
      </c>
      <c r="AD12" s="77" t="s">
        <v>145</v>
      </c>
      <c r="AE12" s="78" t="str">
        <f t="shared" si="11"/>
        <v/>
      </c>
      <c r="AF12" s="79" t="str">
        <f t="shared" si="12"/>
        <v>n/s</v>
      </c>
      <c r="AG12" s="78" t="str">
        <f t="shared" si="13"/>
        <v/>
      </c>
      <c r="AH12" s="79" t="str">
        <f t="shared" si="14"/>
        <v>n/s</v>
      </c>
      <c r="AI12" s="77">
        <v>0.17505787037037038</v>
      </c>
      <c r="AJ12" s="78" t="str">
        <f t="shared" si="15"/>
        <v/>
      </c>
      <c r="AK12" s="102" t="str">
        <f t="shared" si="16"/>
        <v>n/s</v>
      </c>
      <c r="AL12" s="78" t="str">
        <f t="shared" si="17"/>
        <v/>
      </c>
      <c r="AM12" s="79" t="str">
        <f t="shared" si="18"/>
        <v>n/s</v>
      </c>
      <c r="AN12" s="77">
        <v>0.74890046296296298</v>
      </c>
      <c r="AO12" s="78" t="str">
        <f t="shared" si="19"/>
        <v/>
      </c>
      <c r="AP12" s="79" t="str">
        <f t="shared" si="20"/>
        <v>n/s</v>
      </c>
      <c r="AQ12" s="78" t="str">
        <f t="shared" si="21"/>
        <v/>
      </c>
      <c r="AR12" s="79" t="str">
        <f t="shared" si="22"/>
        <v>n/s</v>
      </c>
      <c r="AS12" s="77" t="s">
        <v>145</v>
      </c>
      <c r="AT12" s="78" t="str">
        <f t="shared" si="23"/>
        <v/>
      </c>
      <c r="AU12" s="79" t="str">
        <f t="shared" si="24"/>
        <v>n/s</v>
      </c>
      <c r="AV12" s="78" t="str">
        <f t="shared" si="25"/>
        <v/>
      </c>
      <c r="AW12" s="79" t="str">
        <f t="shared" si="26"/>
        <v>n/s</v>
      </c>
      <c r="AX12" s="77">
        <v>0.73831018518518521</v>
      </c>
      <c r="AY12" s="78" t="str">
        <f t="shared" si="27"/>
        <v/>
      </c>
      <c r="AZ12" s="79" t="str">
        <f t="shared" si="28"/>
        <v>n/s</v>
      </c>
      <c r="BA12" s="78" t="str">
        <f t="shared" si="29"/>
        <v/>
      </c>
      <c r="BB12" s="79" t="str">
        <f t="shared" si="30"/>
        <v>n/s</v>
      </c>
      <c r="BC12" s="77">
        <v>0.70822916666666658</v>
      </c>
      <c r="BD12" s="78" t="str">
        <f t="shared" si="31"/>
        <v/>
      </c>
      <c r="BE12" s="79" t="str">
        <f t="shared" si="32"/>
        <v>n/s</v>
      </c>
      <c r="BF12" s="78" t="str">
        <f t="shared" si="33"/>
        <v/>
      </c>
      <c r="BG12" s="79" t="str">
        <f t="shared" si="34"/>
        <v>n/s</v>
      </c>
      <c r="BH12" s="77">
        <v>0.55318287037037039</v>
      </c>
      <c r="BI12" s="78" t="str">
        <f t="shared" si="35"/>
        <v/>
      </c>
      <c r="BJ12" s="79" t="str">
        <f t="shared" si="36"/>
        <v>n/s</v>
      </c>
      <c r="BK12" s="78" t="str">
        <f t="shared" si="37"/>
        <v/>
      </c>
      <c r="BL12" s="79" t="str">
        <f t="shared" si="38"/>
        <v>n/s</v>
      </c>
      <c r="BM12" s="77"/>
      <c r="BN12" s="78" t="str">
        <f t="shared" si="39"/>
        <v/>
      </c>
      <c r="BO12" s="79" t="str">
        <f t="shared" si="40"/>
        <v>n/s</v>
      </c>
      <c r="BP12" s="78" t="str">
        <f t="shared" si="41"/>
        <v/>
      </c>
      <c r="BQ12" s="79" t="str">
        <f t="shared" si="42"/>
        <v>n/s</v>
      </c>
      <c r="BR12" s="77"/>
      <c r="BS12" s="78" t="str">
        <f t="shared" si="43"/>
        <v/>
      </c>
      <c r="BT12" s="79" t="str">
        <f t="shared" si="44"/>
        <v>n/s</v>
      </c>
      <c r="BU12" s="78" t="str">
        <f t="shared" si="45"/>
        <v/>
      </c>
      <c r="BV12" s="79" t="str">
        <f t="shared" si="46"/>
        <v>n/s</v>
      </c>
      <c r="BW12" s="33"/>
      <c r="BX12" s="80">
        <f t="shared" si="47"/>
        <v>61</v>
      </c>
      <c r="BY12" s="81" t="str">
        <f t="shared" si="48"/>
        <v>n/s</v>
      </c>
      <c r="BZ12" s="82">
        <f t="shared" si="49"/>
        <v>0</v>
      </c>
      <c r="CA12" s="83">
        <v>8</v>
      </c>
      <c r="CB12" s="83">
        <f t="shared" si="100"/>
        <v>8</v>
      </c>
      <c r="CC12" s="81" t="str">
        <f t="shared" si="50"/>
        <v>n/s</v>
      </c>
      <c r="CD12" s="82">
        <f t="shared" si="51"/>
        <v>0</v>
      </c>
      <c r="CE12" s="82">
        <f t="shared" si="52"/>
        <v>0</v>
      </c>
      <c r="CF12" s="84">
        <f t="shared" si="53"/>
        <v>16</v>
      </c>
      <c r="CG12" s="83">
        <f t="shared" si="54"/>
        <v>3.25</v>
      </c>
      <c r="CH12" s="83">
        <v>8</v>
      </c>
      <c r="CI12" s="83">
        <f t="shared" si="101"/>
        <v>2</v>
      </c>
      <c r="CJ12" s="81" t="str">
        <f t="shared" si="55"/>
        <v>n/s</v>
      </c>
      <c r="CK12" s="174">
        <f t="shared" si="102"/>
        <v>0</v>
      </c>
      <c r="CL12" s="82">
        <f t="shared" si="56"/>
        <v>0</v>
      </c>
      <c r="CM12" s="84">
        <f t="shared" si="57"/>
        <v>16</v>
      </c>
      <c r="CN12" s="83">
        <f t="shared" si="58"/>
        <v>11</v>
      </c>
      <c r="CO12" s="83">
        <v>8</v>
      </c>
      <c r="CP12" s="83">
        <f t="shared" si="103"/>
        <v>3</v>
      </c>
      <c r="CQ12" s="81" t="str">
        <f t="shared" si="59"/>
        <v>n/s</v>
      </c>
      <c r="CR12" s="82">
        <f t="shared" si="60"/>
        <v>0</v>
      </c>
      <c r="CS12" s="82">
        <f t="shared" si="61"/>
        <v>0</v>
      </c>
      <c r="CT12" s="84">
        <f t="shared" si="62"/>
        <v>16</v>
      </c>
      <c r="CU12" s="83">
        <f t="shared" si="63"/>
        <v>13.75</v>
      </c>
      <c r="CV12" s="83">
        <v>8</v>
      </c>
      <c r="CW12" s="83">
        <f t="shared" si="104"/>
        <v>5</v>
      </c>
      <c r="CX12" s="81" t="str">
        <f t="shared" si="64"/>
        <v>n/s</v>
      </c>
      <c r="CY12" s="82">
        <f t="shared" si="65"/>
        <v>0</v>
      </c>
      <c r="CZ12" s="82">
        <f t="shared" si="66"/>
        <v>0</v>
      </c>
      <c r="DA12" s="84">
        <f t="shared" si="67"/>
        <v>16</v>
      </c>
      <c r="DB12" s="83">
        <f t="shared" si="68"/>
        <v>19.25</v>
      </c>
      <c r="DC12" s="83">
        <v>8</v>
      </c>
      <c r="DD12" s="83">
        <f t="shared" si="105"/>
        <v>5</v>
      </c>
      <c r="DE12" s="81" t="str">
        <f t="shared" si="69"/>
        <v>n/s</v>
      </c>
      <c r="DF12" s="96">
        <f t="shared" si="70"/>
        <v>0</v>
      </c>
      <c r="DG12" s="82">
        <f t="shared" si="71"/>
        <v>0</v>
      </c>
      <c r="DH12" s="84">
        <f t="shared" si="72"/>
        <v>16</v>
      </c>
      <c r="DI12" s="83">
        <f t="shared" si="73"/>
        <v>24.25</v>
      </c>
      <c r="DJ12" s="83">
        <v>8</v>
      </c>
      <c r="DK12" s="83">
        <f t="shared" si="106"/>
        <v>5</v>
      </c>
      <c r="DL12" s="81" t="str">
        <f t="shared" si="74"/>
        <v>n/s</v>
      </c>
      <c r="DM12" s="82">
        <f t="shared" si="75"/>
        <v>0</v>
      </c>
      <c r="DN12" s="82">
        <f t="shared" si="76"/>
        <v>0</v>
      </c>
      <c r="DO12" s="84">
        <f t="shared" si="77"/>
        <v>18</v>
      </c>
      <c r="DP12" s="83">
        <f t="shared" si="78"/>
        <v>30.25</v>
      </c>
      <c r="DQ12" s="83">
        <v>8</v>
      </c>
      <c r="DR12" s="83">
        <f t="shared" si="107"/>
        <v>7</v>
      </c>
      <c r="DS12" s="81" t="str">
        <f t="shared" si="79"/>
        <v>n/s</v>
      </c>
      <c r="DT12" s="82">
        <f t="shared" si="108"/>
        <v>0</v>
      </c>
      <c r="DU12" s="82">
        <f t="shared" si="80"/>
        <v>0</v>
      </c>
      <c r="DV12" s="84">
        <f t="shared" si="81"/>
        <v>18</v>
      </c>
      <c r="DW12" s="83">
        <f t="shared" si="82"/>
        <v>31.25</v>
      </c>
      <c r="DX12" s="83">
        <v>8</v>
      </c>
      <c r="DY12" s="83">
        <f t="shared" si="109"/>
        <v>7</v>
      </c>
      <c r="DZ12" s="81" t="str">
        <f t="shared" si="83"/>
        <v>n/s</v>
      </c>
      <c r="EA12" s="82">
        <f t="shared" si="110"/>
        <v>0</v>
      </c>
      <c r="EB12" s="82" t="str">
        <f t="shared" si="84"/>
        <v xml:space="preserve"> </v>
      </c>
      <c r="EC12" s="84" t="str">
        <f t="shared" si="85"/>
        <v xml:space="preserve"> </v>
      </c>
      <c r="ED12" s="83" t="str">
        <f t="shared" si="86"/>
        <v xml:space="preserve"> </v>
      </c>
      <c r="EE12" s="83">
        <v>8</v>
      </c>
      <c r="EF12" s="83">
        <f t="shared" si="111"/>
        <v>-7</v>
      </c>
      <c r="EG12" s="81" t="str">
        <f t="shared" si="87"/>
        <v>n/s</v>
      </c>
      <c r="EH12" s="82">
        <f t="shared" si="112"/>
        <v>0</v>
      </c>
      <c r="EI12" s="82" t="str">
        <f t="shared" si="88"/>
        <v xml:space="preserve"> </v>
      </c>
      <c r="EJ12" s="84" t="str">
        <f t="shared" si="89"/>
        <v xml:space="preserve"> </v>
      </c>
      <c r="EK12" s="83" t="str">
        <f t="shared" si="90"/>
        <v xml:space="preserve"> </v>
      </c>
      <c r="EL12" s="83">
        <v>8</v>
      </c>
      <c r="EM12" s="83">
        <f t="shared" si="113"/>
        <v>-7</v>
      </c>
      <c r="EN12" s="86">
        <f t="shared" si="91"/>
        <v>-99</v>
      </c>
      <c r="EO12" s="65">
        <v>-10</v>
      </c>
      <c r="EP12" s="87">
        <f t="shared" si="92"/>
        <v>-109</v>
      </c>
      <c r="EQ12" s="88">
        <f t="shared" si="93"/>
        <v>40</v>
      </c>
      <c r="ER12" s="89">
        <f t="shared" si="94"/>
        <v>98</v>
      </c>
      <c r="ES12" s="90">
        <f t="shared" si="95"/>
        <v>31</v>
      </c>
      <c r="ET12" s="91">
        <v>8</v>
      </c>
      <c r="EU12" s="91">
        <v>1</v>
      </c>
      <c r="EV12" s="84">
        <f t="shared" si="96"/>
        <v>40</v>
      </c>
      <c r="EW12" s="92" t="str">
        <f t="shared" si="97"/>
        <v>Александр Пырченков</v>
      </c>
      <c r="EX12" s="93">
        <f t="shared" si="98"/>
        <v>61</v>
      </c>
    </row>
    <row r="13" spans="1:154" ht="15">
      <c r="A13" s="66">
        <v>9</v>
      </c>
      <c r="B13" s="103" t="s">
        <v>114</v>
      </c>
      <c r="C13" s="104"/>
      <c r="D13" s="104"/>
      <c r="E13" s="104"/>
      <c r="F13" s="104"/>
      <c r="G13" s="164">
        <v>15</v>
      </c>
      <c r="H13" s="164">
        <v>2</v>
      </c>
      <c r="I13" s="165">
        <v>14.7</v>
      </c>
      <c r="J13" s="166">
        <v>120</v>
      </c>
      <c r="K13" s="70">
        <f t="shared" si="0"/>
        <v>50.784999999999997</v>
      </c>
      <c r="L13" s="70">
        <f t="shared" ref="L13:L33" si="114">100-(J13+300)/8.5</f>
        <v>50.588235294117645</v>
      </c>
      <c r="M13" s="71"/>
      <c r="N13" s="48">
        <f>K13*$N$2</f>
        <v>2.53925</v>
      </c>
      <c r="O13" s="97" t="s">
        <v>116</v>
      </c>
      <c r="P13" s="106" t="s">
        <v>115</v>
      </c>
      <c r="Q13" s="73">
        <f t="shared" si="2"/>
        <v>50.784999999999997</v>
      </c>
      <c r="R13" s="73">
        <f t="shared" si="3"/>
        <v>53.127485294117648</v>
      </c>
      <c r="S13" s="74"/>
      <c r="T13" s="74" t="s">
        <v>74</v>
      </c>
      <c r="U13" s="75">
        <v>28</v>
      </c>
      <c r="V13" s="76">
        <f t="shared" si="4"/>
        <v>0.99764889402579804</v>
      </c>
      <c r="W13" s="76">
        <f t="shared" si="5"/>
        <v>0.99792176737713245</v>
      </c>
      <c r="X13" s="76">
        <f t="shared" si="6"/>
        <v>1.0015540373701368</v>
      </c>
      <c r="Y13" s="99" t="s">
        <v>146</v>
      </c>
      <c r="Z13" s="78" t="str">
        <f t="shared" si="7"/>
        <v/>
      </c>
      <c r="AA13" s="79" t="str">
        <f t="shared" si="8"/>
        <v>n/s</v>
      </c>
      <c r="AB13" s="78" t="str">
        <f t="shared" si="9"/>
        <v/>
      </c>
      <c r="AC13" s="79" t="str">
        <f t="shared" si="10"/>
        <v>n/s</v>
      </c>
      <c r="AD13" s="77" t="s">
        <v>145</v>
      </c>
      <c r="AE13" s="78" t="str">
        <f t="shared" si="11"/>
        <v/>
      </c>
      <c r="AF13" s="79" t="str">
        <f t="shared" si="12"/>
        <v>n/s</v>
      </c>
      <c r="AG13" s="78" t="str">
        <f t="shared" si="13"/>
        <v/>
      </c>
      <c r="AH13" s="79" t="str">
        <f t="shared" si="14"/>
        <v>n/s</v>
      </c>
      <c r="AI13" s="77">
        <v>0.29652777777777778</v>
      </c>
      <c r="AJ13" s="78" t="str">
        <f t="shared" si="15"/>
        <v/>
      </c>
      <c r="AK13" s="79" t="str">
        <f t="shared" si="16"/>
        <v>n/s</v>
      </c>
      <c r="AL13" s="78" t="str">
        <f t="shared" si="17"/>
        <v/>
      </c>
      <c r="AM13" s="79" t="str">
        <f t="shared" si="18"/>
        <v>n/s</v>
      </c>
      <c r="AN13" s="77">
        <v>0.76545138888888886</v>
      </c>
      <c r="AO13" s="78" t="str">
        <f t="shared" si="19"/>
        <v/>
      </c>
      <c r="AP13" s="79" t="str">
        <f t="shared" si="20"/>
        <v>n/s</v>
      </c>
      <c r="AQ13" s="78" t="str">
        <f t="shared" si="21"/>
        <v/>
      </c>
      <c r="AR13" s="79" t="str">
        <f t="shared" si="22"/>
        <v>n/s</v>
      </c>
      <c r="AS13" s="77" t="s">
        <v>145</v>
      </c>
      <c r="AT13" s="78" t="str">
        <f t="shared" si="23"/>
        <v/>
      </c>
      <c r="AU13" s="79" t="str">
        <f t="shared" si="24"/>
        <v>n/s</v>
      </c>
      <c r="AV13" s="78" t="str">
        <f t="shared" si="25"/>
        <v/>
      </c>
      <c r="AW13" s="79" t="str">
        <f t="shared" si="26"/>
        <v>n/s</v>
      </c>
      <c r="AX13" s="77" t="s">
        <v>145</v>
      </c>
      <c r="AY13" s="78" t="str">
        <f t="shared" si="27"/>
        <v/>
      </c>
      <c r="AZ13" s="79" t="str">
        <f t="shared" si="28"/>
        <v>n/s</v>
      </c>
      <c r="BA13" s="78" t="str">
        <f t="shared" si="29"/>
        <v/>
      </c>
      <c r="BB13" s="79" t="str">
        <f t="shared" si="30"/>
        <v>n/s</v>
      </c>
      <c r="BC13" s="77" t="s">
        <v>145</v>
      </c>
      <c r="BD13" s="78" t="str">
        <f t="shared" si="31"/>
        <v/>
      </c>
      <c r="BE13" s="79" t="str">
        <f t="shared" si="32"/>
        <v>n/s</v>
      </c>
      <c r="BF13" s="78" t="str">
        <f t="shared" si="33"/>
        <v/>
      </c>
      <c r="BG13" s="79" t="str">
        <f t="shared" si="34"/>
        <v>n/s</v>
      </c>
      <c r="BH13" s="77" t="s">
        <v>145</v>
      </c>
      <c r="BI13" s="78" t="str">
        <f t="shared" si="35"/>
        <v/>
      </c>
      <c r="BJ13" s="79" t="str">
        <f t="shared" si="36"/>
        <v>n/s</v>
      </c>
      <c r="BK13" s="78" t="str">
        <f t="shared" si="37"/>
        <v/>
      </c>
      <c r="BL13" s="79" t="str">
        <f t="shared" si="38"/>
        <v>n/s</v>
      </c>
      <c r="BM13" s="77"/>
      <c r="BN13" s="78" t="str">
        <f t="shared" si="39"/>
        <v/>
      </c>
      <c r="BO13" s="79" t="str">
        <f t="shared" si="40"/>
        <v>n/s</v>
      </c>
      <c r="BP13" s="78" t="str">
        <f t="shared" si="41"/>
        <v/>
      </c>
      <c r="BQ13" s="79" t="str">
        <f t="shared" si="42"/>
        <v>n/s</v>
      </c>
      <c r="BR13" s="107"/>
      <c r="BS13" s="78" t="str">
        <f t="shared" si="43"/>
        <v/>
      </c>
      <c r="BT13" s="79" t="str">
        <f t="shared" si="44"/>
        <v>n/s</v>
      </c>
      <c r="BU13" s="78" t="str">
        <f t="shared" si="45"/>
        <v/>
      </c>
      <c r="BV13" s="79" t="str">
        <f t="shared" si="46"/>
        <v>n/s</v>
      </c>
      <c r="BW13" s="33"/>
      <c r="BX13" s="80">
        <f t="shared" si="47"/>
        <v>28</v>
      </c>
      <c r="BY13" s="81" t="str">
        <f t="shared" si="48"/>
        <v>n/s</v>
      </c>
      <c r="BZ13" s="82">
        <f t="shared" si="49"/>
        <v>0</v>
      </c>
      <c r="CA13" s="83">
        <v>9</v>
      </c>
      <c r="CB13" s="83">
        <f t="shared" si="100"/>
        <v>7</v>
      </c>
      <c r="CC13" s="81" t="str">
        <f t="shared" si="50"/>
        <v>n/s</v>
      </c>
      <c r="CD13" s="82">
        <f t="shared" si="51"/>
        <v>0</v>
      </c>
      <c r="CE13" s="82">
        <f t="shared" si="52"/>
        <v>0</v>
      </c>
      <c r="CF13" s="84">
        <f t="shared" si="53"/>
        <v>16</v>
      </c>
      <c r="CG13" s="83">
        <f t="shared" si="54"/>
        <v>2.25</v>
      </c>
      <c r="CH13" s="83">
        <v>9</v>
      </c>
      <c r="CI13" s="83">
        <f t="shared" si="101"/>
        <v>1</v>
      </c>
      <c r="CJ13" s="81" t="str">
        <f t="shared" si="55"/>
        <v>n/s</v>
      </c>
      <c r="CK13" s="174">
        <f t="shared" si="102"/>
        <v>0</v>
      </c>
      <c r="CL13" s="82">
        <f t="shared" si="56"/>
        <v>0</v>
      </c>
      <c r="CM13" s="84">
        <f t="shared" si="57"/>
        <v>16</v>
      </c>
      <c r="CN13" s="83">
        <f t="shared" si="58"/>
        <v>5.75</v>
      </c>
      <c r="CO13" s="83">
        <v>9</v>
      </c>
      <c r="CP13" s="83">
        <f t="shared" si="103"/>
        <v>2</v>
      </c>
      <c r="CQ13" s="81" t="str">
        <f t="shared" si="59"/>
        <v>n/s</v>
      </c>
      <c r="CR13" s="82">
        <f t="shared" si="60"/>
        <v>0</v>
      </c>
      <c r="CS13" s="82">
        <f t="shared" si="61"/>
        <v>0</v>
      </c>
      <c r="CT13" s="84">
        <f t="shared" si="62"/>
        <v>16</v>
      </c>
      <c r="CU13" s="83">
        <f t="shared" si="63"/>
        <v>11.25</v>
      </c>
      <c r="CV13" s="83">
        <v>9</v>
      </c>
      <c r="CW13" s="83">
        <f t="shared" si="104"/>
        <v>4</v>
      </c>
      <c r="CX13" s="81" t="str">
        <f t="shared" si="64"/>
        <v>n/s</v>
      </c>
      <c r="CY13" s="82">
        <f t="shared" si="65"/>
        <v>0</v>
      </c>
      <c r="CZ13" s="82">
        <f t="shared" si="66"/>
        <v>0</v>
      </c>
      <c r="DA13" s="84">
        <f t="shared" si="67"/>
        <v>16</v>
      </c>
      <c r="DB13" s="83">
        <f t="shared" si="68"/>
        <v>18.75</v>
      </c>
      <c r="DC13" s="83">
        <v>9</v>
      </c>
      <c r="DD13" s="83">
        <f t="shared" si="105"/>
        <v>4</v>
      </c>
      <c r="DE13" s="81" t="str">
        <f t="shared" si="69"/>
        <v>n/s</v>
      </c>
      <c r="DF13" s="96">
        <f t="shared" si="70"/>
        <v>0</v>
      </c>
      <c r="DG13" s="82">
        <f t="shared" si="71"/>
        <v>0</v>
      </c>
      <c r="DH13" s="84">
        <f t="shared" si="72"/>
        <v>16</v>
      </c>
      <c r="DI13" s="83">
        <f t="shared" si="73"/>
        <v>20</v>
      </c>
      <c r="DJ13" s="83">
        <v>9</v>
      </c>
      <c r="DK13" s="83">
        <f t="shared" si="106"/>
        <v>4</v>
      </c>
      <c r="DL13" s="81" t="str">
        <f t="shared" si="74"/>
        <v>n/s</v>
      </c>
      <c r="DM13" s="82">
        <f t="shared" si="75"/>
        <v>0</v>
      </c>
      <c r="DN13" s="82">
        <f t="shared" si="76"/>
        <v>0</v>
      </c>
      <c r="DO13" s="84">
        <f t="shared" si="77"/>
        <v>18</v>
      </c>
      <c r="DP13" s="83">
        <f t="shared" si="78"/>
        <v>21.75</v>
      </c>
      <c r="DQ13" s="83">
        <v>9</v>
      </c>
      <c r="DR13" s="83">
        <f t="shared" si="107"/>
        <v>6</v>
      </c>
      <c r="DS13" s="81" t="str">
        <f t="shared" si="79"/>
        <v>n/s</v>
      </c>
      <c r="DT13" s="82">
        <f t="shared" si="108"/>
        <v>0</v>
      </c>
      <c r="DU13" s="82">
        <f t="shared" si="80"/>
        <v>0</v>
      </c>
      <c r="DV13" s="84">
        <f t="shared" si="81"/>
        <v>18</v>
      </c>
      <c r="DW13" s="83">
        <f t="shared" si="82"/>
        <v>29.25</v>
      </c>
      <c r="DX13" s="83">
        <v>9</v>
      </c>
      <c r="DY13" s="83">
        <f t="shared" si="109"/>
        <v>6</v>
      </c>
      <c r="DZ13" s="81" t="str">
        <f t="shared" si="83"/>
        <v>n/s</v>
      </c>
      <c r="EA13" s="82">
        <f t="shared" si="110"/>
        <v>0</v>
      </c>
      <c r="EB13" s="82" t="str">
        <f t="shared" si="84"/>
        <v xml:space="preserve"> </v>
      </c>
      <c r="EC13" s="84" t="str">
        <f t="shared" si="85"/>
        <v xml:space="preserve"> </v>
      </c>
      <c r="ED13" s="83" t="str">
        <f t="shared" si="86"/>
        <v xml:space="preserve"> </v>
      </c>
      <c r="EE13" s="83">
        <v>9</v>
      </c>
      <c r="EF13" s="83">
        <f t="shared" si="111"/>
        <v>-8</v>
      </c>
      <c r="EG13" s="81" t="str">
        <f t="shared" si="87"/>
        <v>n/s</v>
      </c>
      <c r="EH13" s="82">
        <f t="shared" si="112"/>
        <v>0</v>
      </c>
      <c r="EI13" s="82" t="str">
        <f t="shared" si="88"/>
        <v xml:space="preserve"> </v>
      </c>
      <c r="EJ13" s="84" t="str">
        <f t="shared" si="89"/>
        <v xml:space="preserve"> </v>
      </c>
      <c r="EK13" s="83" t="str">
        <f t="shared" si="90"/>
        <v xml:space="preserve"> </v>
      </c>
      <c r="EL13" s="83">
        <v>9</v>
      </c>
      <c r="EM13" s="83">
        <f t="shared" si="113"/>
        <v>-8</v>
      </c>
      <c r="EN13" s="86">
        <f t="shared" si="91"/>
        <v>-99</v>
      </c>
      <c r="EO13" s="65"/>
      <c r="EP13" s="87">
        <f t="shared" si="92"/>
        <v>-99</v>
      </c>
      <c r="EQ13" s="88">
        <f t="shared" si="93"/>
        <v>19</v>
      </c>
      <c r="ER13" s="89">
        <f t="shared" si="94"/>
        <v>98</v>
      </c>
      <c r="ES13" s="90">
        <f t="shared" si="95"/>
        <v>29</v>
      </c>
      <c r="ET13" s="91">
        <v>9</v>
      </c>
      <c r="EU13" s="91">
        <v>1</v>
      </c>
      <c r="EV13" s="84">
        <f t="shared" si="96"/>
        <v>19</v>
      </c>
      <c r="EW13" s="92" t="str">
        <f t="shared" si="97"/>
        <v>Антон Карасёв</v>
      </c>
      <c r="EX13" s="93">
        <f t="shared" si="98"/>
        <v>28</v>
      </c>
    </row>
    <row r="14" spans="1:154" ht="15" customHeight="1">
      <c r="A14" s="66">
        <v>10</v>
      </c>
      <c r="B14" s="48" t="s">
        <v>79</v>
      </c>
      <c r="C14" s="67">
        <v>19.100000000000001</v>
      </c>
      <c r="D14" s="67">
        <v>6.25</v>
      </c>
      <c r="E14" s="67">
        <v>18</v>
      </c>
      <c r="F14" s="67">
        <v>6.25</v>
      </c>
      <c r="G14" s="67">
        <v>14.51</v>
      </c>
      <c r="H14" s="67">
        <v>2</v>
      </c>
      <c r="I14" s="68">
        <v>14</v>
      </c>
      <c r="J14" s="69">
        <f t="shared" ref="J14:J33" si="115">0.5*(C14*D14+E14*F14)</f>
        <v>115.9375</v>
      </c>
      <c r="K14" s="70">
        <f t="shared" si="0"/>
        <v>52.392690000000002</v>
      </c>
      <c r="L14" s="70">
        <f t="shared" si="114"/>
        <v>51.066176470588232</v>
      </c>
      <c r="M14" s="71"/>
      <c r="N14" s="115"/>
      <c r="O14" s="116" t="s">
        <v>80</v>
      </c>
      <c r="P14" s="115" t="s">
        <v>118</v>
      </c>
      <c r="Q14" s="73">
        <f t="shared" si="2"/>
        <v>52.392690000000002</v>
      </c>
      <c r="R14" s="73">
        <f t="shared" si="3"/>
        <v>51.066176470588232</v>
      </c>
      <c r="S14" s="74">
        <v>1</v>
      </c>
      <c r="T14" s="74" t="s">
        <v>74</v>
      </c>
      <c r="U14" s="75">
        <v>11</v>
      </c>
      <c r="V14" s="76">
        <f t="shared" si="4"/>
        <v>1.0015212221068419</v>
      </c>
      <c r="W14" s="76">
        <f t="shared" si="5"/>
        <v>1.0013440610027116</v>
      </c>
      <c r="X14" s="76">
        <f t="shared" si="6"/>
        <v>0.99926160404435771</v>
      </c>
      <c r="Y14" s="99" t="s">
        <v>146</v>
      </c>
      <c r="Z14" s="78" t="str">
        <f t="shared" si="7"/>
        <v xml:space="preserve"> </v>
      </c>
      <c r="AA14" s="79" t="str">
        <f t="shared" si="8"/>
        <v>n/f</v>
      </c>
      <c r="AB14" s="78" t="str">
        <f t="shared" si="9"/>
        <v xml:space="preserve"> </v>
      </c>
      <c r="AC14" s="79" t="str">
        <f t="shared" si="10"/>
        <v>n/f</v>
      </c>
      <c r="AD14" s="77" t="s">
        <v>145</v>
      </c>
      <c r="AE14" s="78" t="str">
        <f t="shared" si="11"/>
        <v xml:space="preserve"> </v>
      </c>
      <c r="AF14" s="79" t="str">
        <f t="shared" si="12"/>
        <v>n/s</v>
      </c>
      <c r="AG14" s="78" t="str">
        <f t="shared" si="13"/>
        <v xml:space="preserve"> </v>
      </c>
      <c r="AH14" s="79" t="str">
        <f t="shared" si="14"/>
        <v>n/s</v>
      </c>
      <c r="AI14" s="77" t="s">
        <v>145</v>
      </c>
      <c r="AJ14" s="78" t="str">
        <f t="shared" si="15"/>
        <v xml:space="preserve"> </v>
      </c>
      <c r="AK14" s="79" t="str">
        <f t="shared" si="16"/>
        <v>n/s</v>
      </c>
      <c r="AL14" s="78" t="str">
        <f t="shared" si="17"/>
        <v xml:space="preserve"> </v>
      </c>
      <c r="AM14" s="79" t="str">
        <f t="shared" si="18"/>
        <v>n/s</v>
      </c>
      <c r="AN14" s="77">
        <v>0.77687499999999998</v>
      </c>
      <c r="AO14" s="78">
        <f t="shared" si="19"/>
        <v>0.11715277777777777</v>
      </c>
      <c r="AP14" s="79">
        <f t="shared" si="20"/>
        <v>11</v>
      </c>
      <c r="AQ14" s="78">
        <f t="shared" si="21"/>
        <v>0.11731023825774822</v>
      </c>
      <c r="AR14" s="79">
        <f t="shared" si="22"/>
        <v>11</v>
      </c>
      <c r="AS14" s="77">
        <v>0.80775462962962974</v>
      </c>
      <c r="AT14" s="78">
        <f t="shared" si="23"/>
        <v>4.7337962962963109E-2</v>
      </c>
      <c r="AU14" s="79">
        <f t="shared" si="24"/>
        <v>7</v>
      </c>
      <c r="AV14" s="78">
        <f t="shared" si="25"/>
        <v>4.7303008802562913E-2</v>
      </c>
      <c r="AW14" s="79">
        <f t="shared" si="26"/>
        <v>7</v>
      </c>
      <c r="AX14" s="77">
        <v>0.73777777777777775</v>
      </c>
      <c r="AY14" s="78">
        <f t="shared" si="27"/>
        <v>8.4999999999999964E-2</v>
      </c>
      <c r="AZ14" s="79">
        <f t="shared" si="28"/>
        <v>4</v>
      </c>
      <c r="BA14" s="78">
        <f t="shared" si="29"/>
        <v>8.4937236343770373E-2</v>
      </c>
      <c r="BB14" s="79">
        <f t="shared" si="30"/>
        <v>4</v>
      </c>
      <c r="BC14" s="77">
        <v>0.75101851851851853</v>
      </c>
      <c r="BD14" s="78">
        <f t="shared" si="31"/>
        <v>0.32046296296296295</v>
      </c>
      <c r="BE14" s="79">
        <f t="shared" si="32"/>
        <v>11</v>
      </c>
      <c r="BF14" s="78">
        <f t="shared" si="33"/>
        <v>0.32022633440717796</v>
      </c>
      <c r="BG14" s="79">
        <f t="shared" si="34"/>
        <v>11</v>
      </c>
      <c r="BH14" s="99">
        <v>0.56063657407407408</v>
      </c>
      <c r="BI14" s="78">
        <f t="shared" si="35"/>
        <v>0.13216435185185188</v>
      </c>
      <c r="BJ14" s="79">
        <f t="shared" si="36"/>
        <v>7</v>
      </c>
      <c r="BK14" s="78">
        <f t="shared" si="37"/>
        <v>0.13234198880312462</v>
      </c>
      <c r="BL14" s="79">
        <f t="shared" si="38"/>
        <v>7</v>
      </c>
      <c r="BM14" s="99"/>
      <c r="BN14" s="78" t="str">
        <f t="shared" si="39"/>
        <v/>
      </c>
      <c r="BO14" s="79">
        <f t="shared" si="40"/>
        <v>0</v>
      </c>
      <c r="BP14" s="78" t="str">
        <f t="shared" si="41"/>
        <v xml:space="preserve"> </v>
      </c>
      <c r="BQ14" s="79" t="e">
        <f t="shared" si="42"/>
        <v>#VALUE!</v>
      </c>
      <c r="BR14" s="77"/>
      <c r="BS14" s="78" t="str">
        <f t="shared" si="43"/>
        <v/>
      </c>
      <c r="BT14" s="79">
        <f t="shared" si="44"/>
        <v>0</v>
      </c>
      <c r="BU14" s="78" t="str">
        <f t="shared" si="45"/>
        <v xml:space="preserve"> </v>
      </c>
      <c r="BV14" s="79" t="e">
        <f t="shared" si="46"/>
        <v>#VALUE!</v>
      </c>
      <c r="BW14" s="33"/>
      <c r="BX14" s="80">
        <f t="shared" si="47"/>
        <v>11</v>
      </c>
      <c r="BY14" s="81" t="str">
        <f t="shared" si="48"/>
        <v>n/f</v>
      </c>
      <c r="BZ14" s="96">
        <f t="shared" si="49"/>
        <v>0.25</v>
      </c>
      <c r="CA14" s="83">
        <v>10</v>
      </c>
      <c r="CB14" s="83">
        <f t="shared" si="100"/>
        <v>6</v>
      </c>
      <c r="CC14" s="81" t="str">
        <f t="shared" si="50"/>
        <v>n/s</v>
      </c>
      <c r="CD14" s="96">
        <f t="shared" si="51"/>
        <v>0</v>
      </c>
      <c r="CE14" s="82">
        <f t="shared" si="52"/>
        <v>0.25</v>
      </c>
      <c r="CF14" s="111">
        <f t="shared" si="53"/>
        <v>11</v>
      </c>
      <c r="CG14" s="112">
        <f t="shared" si="54"/>
        <v>1.25</v>
      </c>
      <c r="CH14" s="83">
        <v>10</v>
      </c>
      <c r="CI14" s="83">
        <f t="shared" si="101"/>
        <v>0</v>
      </c>
      <c r="CJ14" s="81" t="str">
        <f t="shared" si="55"/>
        <v>n/s</v>
      </c>
      <c r="CK14" s="174">
        <f t="shared" si="102"/>
        <v>0</v>
      </c>
      <c r="CL14" s="82">
        <f t="shared" si="56"/>
        <v>0.25</v>
      </c>
      <c r="CM14" s="111">
        <f t="shared" si="57"/>
        <v>13</v>
      </c>
      <c r="CN14" s="112">
        <f t="shared" si="58"/>
        <v>3.75</v>
      </c>
      <c r="CO14" s="83">
        <v>10</v>
      </c>
      <c r="CP14" s="83">
        <f t="shared" si="103"/>
        <v>1</v>
      </c>
      <c r="CQ14" s="81">
        <f t="shared" si="59"/>
        <v>11</v>
      </c>
      <c r="CR14" s="96">
        <f t="shared" si="60"/>
        <v>2</v>
      </c>
      <c r="CS14" s="82">
        <f t="shared" si="61"/>
        <v>2.25</v>
      </c>
      <c r="CT14" s="111">
        <f t="shared" si="62"/>
        <v>13</v>
      </c>
      <c r="CU14" s="112">
        <f t="shared" si="63"/>
        <v>10.75</v>
      </c>
      <c r="CV14" s="83">
        <v>10</v>
      </c>
      <c r="CW14" s="83">
        <f t="shared" si="104"/>
        <v>3</v>
      </c>
      <c r="CX14" s="81">
        <f t="shared" si="64"/>
        <v>7</v>
      </c>
      <c r="CY14" s="96">
        <f t="shared" si="65"/>
        <v>6</v>
      </c>
      <c r="CZ14" s="82">
        <f t="shared" si="66"/>
        <v>8.25</v>
      </c>
      <c r="DA14" s="111">
        <f t="shared" si="67"/>
        <v>12</v>
      </c>
      <c r="DB14" s="112">
        <f t="shared" si="68"/>
        <v>15.25</v>
      </c>
      <c r="DC14" s="83">
        <v>10</v>
      </c>
      <c r="DD14" s="83">
        <f t="shared" si="105"/>
        <v>3</v>
      </c>
      <c r="DE14" s="81">
        <f t="shared" si="69"/>
        <v>4</v>
      </c>
      <c r="DF14" s="96">
        <f t="shared" si="70"/>
        <v>9</v>
      </c>
      <c r="DG14" s="82">
        <f t="shared" si="71"/>
        <v>17.25</v>
      </c>
      <c r="DH14" s="111">
        <f t="shared" si="72"/>
        <v>10</v>
      </c>
      <c r="DI14" s="112">
        <f t="shared" si="73"/>
        <v>17.25</v>
      </c>
      <c r="DJ14" s="83">
        <v>10</v>
      </c>
      <c r="DK14" s="83">
        <f t="shared" si="106"/>
        <v>3</v>
      </c>
      <c r="DL14" s="81">
        <f t="shared" si="74"/>
        <v>11</v>
      </c>
      <c r="DM14" s="96">
        <f t="shared" si="75"/>
        <v>4</v>
      </c>
      <c r="DN14" s="82">
        <f t="shared" si="76"/>
        <v>21.25</v>
      </c>
      <c r="DO14" s="111">
        <f t="shared" si="77"/>
        <v>10</v>
      </c>
      <c r="DP14" s="112">
        <f t="shared" si="78"/>
        <v>21.25</v>
      </c>
      <c r="DQ14" s="112">
        <v>10</v>
      </c>
      <c r="DR14" s="83">
        <f t="shared" si="107"/>
        <v>5</v>
      </c>
      <c r="DS14" s="81">
        <f t="shared" si="79"/>
        <v>7</v>
      </c>
      <c r="DT14" s="82">
        <f t="shared" si="108"/>
        <v>8</v>
      </c>
      <c r="DU14" s="82">
        <f t="shared" si="80"/>
        <v>29.25</v>
      </c>
      <c r="DV14" s="84">
        <f t="shared" si="81"/>
        <v>9</v>
      </c>
      <c r="DW14" s="112">
        <f t="shared" si="82"/>
        <v>28.25</v>
      </c>
      <c r="DX14" s="83">
        <v>10</v>
      </c>
      <c r="DY14" s="83">
        <f t="shared" si="109"/>
        <v>5</v>
      </c>
      <c r="DZ14" s="81" t="e">
        <f t="shared" si="83"/>
        <v>#VALUE!</v>
      </c>
      <c r="EA14" s="96" t="str">
        <f t="shared" si="110"/>
        <v xml:space="preserve"> </v>
      </c>
      <c r="EB14" s="82" t="str">
        <f t="shared" si="84"/>
        <v xml:space="preserve"> </v>
      </c>
      <c r="EC14" s="84" t="str">
        <f t="shared" si="85"/>
        <v xml:space="preserve"> </v>
      </c>
      <c r="ED14" s="112" t="str">
        <f t="shared" si="86"/>
        <v xml:space="preserve"> </v>
      </c>
      <c r="EE14" s="83">
        <v>10</v>
      </c>
      <c r="EF14" s="83">
        <f t="shared" si="111"/>
        <v>-9</v>
      </c>
      <c r="EG14" s="81" t="e">
        <f t="shared" si="87"/>
        <v>#VALUE!</v>
      </c>
      <c r="EH14" s="96" t="str">
        <f t="shared" si="112"/>
        <v xml:space="preserve"> </v>
      </c>
      <c r="EI14" s="82" t="str">
        <f t="shared" si="88"/>
        <v xml:space="preserve"> </v>
      </c>
      <c r="EJ14" s="84" t="str">
        <f t="shared" si="89"/>
        <v xml:space="preserve"> </v>
      </c>
      <c r="EK14" s="112" t="str">
        <f t="shared" si="90"/>
        <v xml:space="preserve"> </v>
      </c>
      <c r="EL14" s="83">
        <v>10</v>
      </c>
      <c r="EM14" s="83">
        <f t="shared" si="113"/>
        <v>-9</v>
      </c>
      <c r="EN14" s="86">
        <f t="shared" si="91"/>
        <v>-0.25</v>
      </c>
      <c r="EO14" s="65"/>
      <c r="EP14" s="87">
        <f t="shared" si="92"/>
        <v>29</v>
      </c>
      <c r="EQ14" s="88">
        <f t="shared" si="93"/>
        <v>9</v>
      </c>
      <c r="ER14" s="89">
        <f t="shared" si="94"/>
        <v>74</v>
      </c>
      <c r="ES14" s="90">
        <f t="shared" si="95"/>
        <v>28</v>
      </c>
      <c r="ET14" s="91">
        <v>10</v>
      </c>
      <c r="EU14" s="91">
        <v>1</v>
      </c>
      <c r="EV14" s="84">
        <f t="shared" si="96"/>
        <v>9</v>
      </c>
      <c r="EW14" s="92" t="str">
        <f t="shared" si="97"/>
        <v>Владимир Дёмин</v>
      </c>
      <c r="EX14" s="93">
        <f t="shared" si="98"/>
        <v>11</v>
      </c>
    </row>
    <row r="15" spans="1:154" ht="15">
      <c r="A15" s="66">
        <v>11</v>
      </c>
      <c r="B15" s="48" t="s">
        <v>79</v>
      </c>
      <c r="C15" s="67">
        <v>19.100000000000001</v>
      </c>
      <c r="D15" s="67">
        <v>6.25</v>
      </c>
      <c r="E15" s="67">
        <v>18</v>
      </c>
      <c r="F15" s="67">
        <v>6.25</v>
      </c>
      <c r="G15" s="67">
        <v>14.51</v>
      </c>
      <c r="H15" s="67">
        <v>2</v>
      </c>
      <c r="I15" s="68">
        <v>14</v>
      </c>
      <c r="J15" s="69">
        <f t="shared" si="115"/>
        <v>115.9375</v>
      </c>
      <c r="K15" s="70">
        <f t="shared" si="0"/>
        <v>52.392690000000002</v>
      </c>
      <c r="L15" s="70">
        <f t="shared" si="114"/>
        <v>51.066176470588232</v>
      </c>
      <c r="M15" s="48"/>
      <c r="N15" s="48"/>
      <c r="O15" s="116" t="s">
        <v>120</v>
      </c>
      <c r="P15" s="115" t="s">
        <v>87</v>
      </c>
      <c r="Q15" s="73">
        <f t="shared" si="2"/>
        <v>52.392690000000002</v>
      </c>
      <c r="R15" s="73">
        <f t="shared" si="3"/>
        <v>51.066176470588232</v>
      </c>
      <c r="S15" s="74">
        <v>1</v>
      </c>
      <c r="T15" s="74" t="s">
        <v>74</v>
      </c>
      <c r="U15" s="117">
        <v>10</v>
      </c>
      <c r="V15" s="76">
        <f t="shared" si="4"/>
        <v>1.0015212221068419</v>
      </c>
      <c r="W15" s="76">
        <f t="shared" si="5"/>
        <v>1.0013440610027116</v>
      </c>
      <c r="X15" s="76">
        <f t="shared" si="6"/>
        <v>0.99926160404435771</v>
      </c>
      <c r="Y15" s="99" t="s">
        <v>146</v>
      </c>
      <c r="Z15" s="78" t="str">
        <f t="shared" si="7"/>
        <v xml:space="preserve"> </v>
      </c>
      <c r="AA15" s="79" t="str">
        <f t="shared" si="8"/>
        <v>n/f</v>
      </c>
      <c r="AB15" s="78" t="str">
        <f t="shared" si="9"/>
        <v xml:space="preserve"> </v>
      </c>
      <c r="AC15" s="79" t="str">
        <f t="shared" si="10"/>
        <v>n/f</v>
      </c>
      <c r="AD15" s="77" t="s">
        <v>145</v>
      </c>
      <c r="AE15" s="78" t="str">
        <f t="shared" si="11"/>
        <v xml:space="preserve"> </v>
      </c>
      <c r="AF15" s="79" t="str">
        <f t="shared" si="12"/>
        <v>n/s</v>
      </c>
      <c r="AG15" s="78" t="str">
        <f t="shared" si="13"/>
        <v xml:space="preserve"> </v>
      </c>
      <c r="AH15" s="79" t="str">
        <f t="shared" si="14"/>
        <v>n/s</v>
      </c>
      <c r="AI15" s="77" t="s">
        <v>145</v>
      </c>
      <c r="AJ15" s="78" t="str">
        <f t="shared" si="15"/>
        <v xml:space="preserve"> </v>
      </c>
      <c r="AK15" s="79" t="str">
        <f t="shared" si="16"/>
        <v>n/s</v>
      </c>
      <c r="AL15" s="78" t="str">
        <f t="shared" si="17"/>
        <v xml:space="preserve"> </v>
      </c>
      <c r="AM15" s="79" t="str">
        <f t="shared" si="18"/>
        <v>n/s</v>
      </c>
      <c r="AN15" s="77" t="s">
        <v>145</v>
      </c>
      <c r="AO15" s="78" t="str">
        <f t="shared" si="19"/>
        <v xml:space="preserve"> </v>
      </c>
      <c r="AP15" s="79" t="str">
        <f t="shared" si="20"/>
        <v>n/s</v>
      </c>
      <c r="AQ15" s="78" t="str">
        <f t="shared" si="21"/>
        <v xml:space="preserve"> </v>
      </c>
      <c r="AR15" s="79" t="str">
        <f t="shared" si="22"/>
        <v>n/s</v>
      </c>
      <c r="AS15" s="77" t="s">
        <v>145</v>
      </c>
      <c r="AT15" s="78" t="str">
        <f t="shared" si="23"/>
        <v xml:space="preserve"> </v>
      </c>
      <c r="AU15" s="79" t="str">
        <f t="shared" si="24"/>
        <v>n/s</v>
      </c>
      <c r="AV15" s="78" t="str">
        <f t="shared" si="25"/>
        <v xml:space="preserve"> </v>
      </c>
      <c r="AW15" s="79" t="str">
        <f t="shared" si="26"/>
        <v>n/s</v>
      </c>
      <c r="AX15" s="99" t="s">
        <v>145</v>
      </c>
      <c r="AY15" s="78" t="str">
        <f t="shared" si="27"/>
        <v xml:space="preserve"> </v>
      </c>
      <c r="AZ15" s="79" t="str">
        <f t="shared" si="28"/>
        <v>n/s</v>
      </c>
      <c r="BA15" s="78" t="str">
        <f t="shared" si="29"/>
        <v xml:space="preserve"> </v>
      </c>
      <c r="BB15" s="79" t="str">
        <f t="shared" si="30"/>
        <v>n/s</v>
      </c>
      <c r="BC15" s="77" t="s">
        <v>145</v>
      </c>
      <c r="BD15" s="78" t="str">
        <f t="shared" si="31"/>
        <v xml:space="preserve"> </v>
      </c>
      <c r="BE15" s="79" t="str">
        <f t="shared" si="32"/>
        <v>n/s</v>
      </c>
      <c r="BF15" s="78" t="str">
        <f t="shared" si="33"/>
        <v xml:space="preserve"> </v>
      </c>
      <c r="BG15" s="79" t="str">
        <f t="shared" si="34"/>
        <v>n/s</v>
      </c>
      <c r="BH15" s="77" t="s">
        <v>145</v>
      </c>
      <c r="BI15" s="78" t="str">
        <f t="shared" si="35"/>
        <v xml:space="preserve"> </v>
      </c>
      <c r="BJ15" s="79" t="str">
        <f t="shared" si="36"/>
        <v>n/s</v>
      </c>
      <c r="BK15" s="78" t="str">
        <f t="shared" si="37"/>
        <v xml:space="preserve"> </v>
      </c>
      <c r="BL15" s="79" t="str">
        <f t="shared" si="38"/>
        <v>n/s</v>
      </c>
      <c r="BM15" s="99"/>
      <c r="BN15" s="78" t="str">
        <f t="shared" si="39"/>
        <v/>
      </c>
      <c r="BO15" s="79">
        <f t="shared" si="40"/>
        <v>0</v>
      </c>
      <c r="BP15" s="78" t="str">
        <f t="shared" si="41"/>
        <v xml:space="preserve"> </v>
      </c>
      <c r="BQ15" s="79" t="e">
        <f t="shared" si="42"/>
        <v>#VALUE!</v>
      </c>
      <c r="BR15" s="77"/>
      <c r="BS15" s="78" t="str">
        <f t="shared" si="43"/>
        <v/>
      </c>
      <c r="BT15" s="79">
        <f t="shared" si="44"/>
        <v>0</v>
      </c>
      <c r="BU15" s="78" t="str">
        <f t="shared" si="45"/>
        <v xml:space="preserve"> </v>
      </c>
      <c r="BV15" s="79" t="e">
        <f t="shared" si="46"/>
        <v>#VALUE!</v>
      </c>
      <c r="BW15" s="33"/>
      <c r="BX15" s="80">
        <f t="shared" si="47"/>
        <v>10</v>
      </c>
      <c r="BY15" s="81" t="str">
        <f t="shared" si="48"/>
        <v>n/f</v>
      </c>
      <c r="BZ15" s="96">
        <f t="shared" si="49"/>
        <v>0.25</v>
      </c>
      <c r="CA15" s="83">
        <v>11</v>
      </c>
      <c r="CB15" s="83">
        <f t="shared" si="100"/>
        <v>5</v>
      </c>
      <c r="CC15" s="81" t="str">
        <f t="shared" si="50"/>
        <v>n/s</v>
      </c>
      <c r="CD15" s="96">
        <f t="shared" si="51"/>
        <v>0</v>
      </c>
      <c r="CE15" s="82">
        <f t="shared" si="52"/>
        <v>0.25</v>
      </c>
      <c r="CF15" s="111">
        <f t="shared" si="53"/>
        <v>11</v>
      </c>
      <c r="CG15" s="112">
        <f t="shared" si="54"/>
        <v>0.25</v>
      </c>
      <c r="CH15" s="83">
        <v>11</v>
      </c>
      <c r="CI15" s="83">
        <f t="shared" si="101"/>
        <v>-1</v>
      </c>
      <c r="CJ15" s="81" t="str">
        <f t="shared" si="55"/>
        <v>n/s</v>
      </c>
      <c r="CK15" s="174">
        <f t="shared" si="102"/>
        <v>0</v>
      </c>
      <c r="CL15" s="82">
        <f t="shared" si="56"/>
        <v>0.25</v>
      </c>
      <c r="CM15" s="111">
        <f t="shared" si="57"/>
        <v>13</v>
      </c>
      <c r="CN15" s="112">
        <f t="shared" si="58"/>
        <v>0.75</v>
      </c>
      <c r="CO15" s="83">
        <v>11</v>
      </c>
      <c r="CP15" s="83">
        <f t="shared" si="103"/>
        <v>0</v>
      </c>
      <c r="CQ15" s="81" t="str">
        <f t="shared" si="59"/>
        <v>n/s</v>
      </c>
      <c r="CR15" s="96">
        <f t="shared" si="60"/>
        <v>0</v>
      </c>
      <c r="CS15" s="82">
        <f t="shared" si="61"/>
        <v>0.25</v>
      </c>
      <c r="CT15" s="111">
        <f t="shared" si="62"/>
        <v>14</v>
      </c>
      <c r="CU15" s="112">
        <f t="shared" si="63"/>
        <v>7.75</v>
      </c>
      <c r="CV15" s="83">
        <v>11</v>
      </c>
      <c r="CW15" s="83">
        <f t="shared" si="104"/>
        <v>2</v>
      </c>
      <c r="CX15" s="81" t="str">
        <f t="shared" si="64"/>
        <v>n/s</v>
      </c>
      <c r="CY15" s="96">
        <f t="shared" si="65"/>
        <v>0</v>
      </c>
      <c r="CZ15" s="82">
        <f t="shared" si="66"/>
        <v>0.25</v>
      </c>
      <c r="DA15" s="111">
        <f t="shared" si="67"/>
        <v>14</v>
      </c>
      <c r="DB15" s="112">
        <f t="shared" si="68"/>
        <v>12.75</v>
      </c>
      <c r="DC15" s="83">
        <v>11</v>
      </c>
      <c r="DD15" s="83">
        <f t="shared" si="105"/>
        <v>2</v>
      </c>
      <c r="DE15" s="81" t="str">
        <f t="shared" si="69"/>
        <v>n/s</v>
      </c>
      <c r="DF15" s="96">
        <f t="shared" si="70"/>
        <v>0</v>
      </c>
      <c r="DG15" s="82">
        <f t="shared" si="71"/>
        <v>0.25</v>
      </c>
      <c r="DH15" s="111">
        <f t="shared" si="72"/>
        <v>14</v>
      </c>
      <c r="DI15" s="112">
        <f t="shared" si="73"/>
        <v>17.25</v>
      </c>
      <c r="DJ15" s="83">
        <v>11</v>
      </c>
      <c r="DK15" s="83">
        <f t="shared" si="106"/>
        <v>2</v>
      </c>
      <c r="DL15" s="81" t="str">
        <f t="shared" si="74"/>
        <v>n/s</v>
      </c>
      <c r="DM15" s="96">
        <f t="shared" si="75"/>
        <v>0</v>
      </c>
      <c r="DN15" s="82">
        <f t="shared" si="76"/>
        <v>0.25</v>
      </c>
      <c r="DO15" s="111">
        <f t="shared" si="77"/>
        <v>15</v>
      </c>
      <c r="DP15" s="112">
        <f t="shared" si="78"/>
        <v>20</v>
      </c>
      <c r="DQ15" s="112">
        <v>11</v>
      </c>
      <c r="DR15" s="83">
        <f t="shared" si="107"/>
        <v>4</v>
      </c>
      <c r="DS15" s="81" t="str">
        <f t="shared" si="79"/>
        <v>n/s</v>
      </c>
      <c r="DT15" s="82">
        <f t="shared" si="108"/>
        <v>0</v>
      </c>
      <c r="DU15" s="82">
        <f t="shared" si="80"/>
        <v>0.25</v>
      </c>
      <c r="DV15" s="84">
        <f t="shared" si="81"/>
        <v>16</v>
      </c>
      <c r="DW15" s="112">
        <f t="shared" si="82"/>
        <v>26.75</v>
      </c>
      <c r="DX15" s="83">
        <v>11</v>
      </c>
      <c r="DY15" s="83">
        <f t="shared" si="109"/>
        <v>4</v>
      </c>
      <c r="DZ15" s="81" t="e">
        <f t="shared" si="83"/>
        <v>#VALUE!</v>
      </c>
      <c r="EA15" s="96" t="str">
        <f t="shared" si="110"/>
        <v xml:space="preserve"> </v>
      </c>
      <c r="EB15" s="82" t="str">
        <f t="shared" si="84"/>
        <v xml:space="preserve"> </v>
      </c>
      <c r="EC15" s="84" t="str">
        <f t="shared" si="85"/>
        <v xml:space="preserve"> </v>
      </c>
      <c r="ED15" s="112" t="str">
        <f t="shared" si="86"/>
        <v xml:space="preserve"> </v>
      </c>
      <c r="EE15" s="83">
        <v>11</v>
      </c>
      <c r="EF15" s="83">
        <f t="shared" si="111"/>
        <v>-10</v>
      </c>
      <c r="EG15" s="81" t="e">
        <f t="shared" si="87"/>
        <v>#VALUE!</v>
      </c>
      <c r="EH15" s="96" t="str">
        <f t="shared" si="112"/>
        <v xml:space="preserve"> </v>
      </c>
      <c r="EI15" s="82" t="str">
        <f t="shared" si="88"/>
        <v xml:space="preserve"> </v>
      </c>
      <c r="EJ15" s="84" t="str">
        <f t="shared" si="89"/>
        <v xml:space="preserve"> </v>
      </c>
      <c r="EK15" s="112" t="str">
        <f t="shared" si="90"/>
        <v xml:space="preserve"> </v>
      </c>
      <c r="EL15" s="83">
        <v>11</v>
      </c>
      <c r="EM15" s="83">
        <f t="shared" si="113"/>
        <v>-10</v>
      </c>
      <c r="EN15" s="86">
        <f t="shared" si="91"/>
        <v>-0.25</v>
      </c>
      <c r="EO15" s="65">
        <v>1</v>
      </c>
      <c r="EP15" s="87">
        <f t="shared" si="92"/>
        <v>1</v>
      </c>
      <c r="EQ15" s="88">
        <f t="shared" si="93"/>
        <v>16</v>
      </c>
      <c r="ER15" s="89">
        <f t="shared" si="94"/>
        <v>98</v>
      </c>
      <c r="ES15" s="90">
        <f t="shared" si="95"/>
        <v>27.5</v>
      </c>
      <c r="ET15" s="91">
        <v>11</v>
      </c>
      <c r="EU15" s="91">
        <v>1</v>
      </c>
      <c r="EV15" s="84">
        <f t="shared" si="96"/>
        <v>16</v>
      </c>
      <c r="EW15" s="92" t="str">
        <f t="shared" si="97"/>
        <v>Александр Раткин</v>
      </c>
      <c r="EX15" s="93">
        <f t="shared" si="98"/>
        <v>10</v>
      </c>
    </row>
    <row r="16" spans="1:154" ht="15">
      <c r="A16" s="66">
        <v>12</v>
      </c>
      <c r="B16" s="48" t="s">
        <v>79</v>
      </c>
      <c r="C16" s="67">
        <v>19.100000000000001</v>
      </c>
      <c r="D16" s="67">
        <v>6.25</v>
      </c>
      <c r="E16" s="67">
        <v>18</v>
      </c>
      <c r="F16" s="67">
        <v>6.25</v>
      </c>
      <c r="G16" s="67">
        <v>14.51</v>
      </c>
      <c r="H16" s="67">
        <v>2</v>
      </c>
      <c r="I16" s="68">
        <v>14</v>
      </c>
      <c r="J16" s="69">
        <f t="shared" si="115"/>
        <v>115.9375</v>
      </c>
      <c r="K16" s="70">
        <f t="shared" si="0"/>
        <v>52.392690000000002</v>
      </c>
      <c r="L16" s="70">
        <f t="shared" si="114"/>
        <v>51.066176470588232</v>
      </c>
      <c r="M16" s="48"/>
      <c r="N16" s="48"/>
      <c r="O16" s="116" t="s">
        <v>121</v>
      </c>
      <c r="P16" s="95" t="s">
        <v>77</v>
      </c>
      <c r="Q16" s="73">
        <f t="shared" si="2"/>
        <v>52.392690000000002</v>
      </c>
      <c r="R16" s="73">
        <f t="shared" si="3"/>
        <v>51.066176470588232</v>
      </c>
      <c r="S16" s="74">
        <v>1</v>
      </c>
      <c r="T16" s="74" t="s">
        <v>74</v>
      </c>
      <c r="U16" s="117">
        <v>19</v>
      </c>
      <c r="V16" s="76">
        <f t="shared" si="4"/>
        <v>1.0015212221068419</v>
      </c>
      <c r="W16" s="76">
        <f t="shared" si="5"/>
        <v>1.0013440610027116</v>
      </c>
      <c r="X16" s="76">
        <f t="shared" si="6"/>
        <v>0.99926160404435771</v>
      </c>
      <c r="Y16" s="99" t="s">
        <v>146</v>
      </c>
      <c r="Z16" s="78" t="str">
        <f t="shared" si="7"/>
        <v xml:space="preserve"> </v>
      </c>
      <c r="AA16" s="79" t="str">
        <f t="shared" si="8"/>
        <v>n/f</v>
      </c>
      <c r="AB16" s="78" t="str">
        <f t="shared" si="9"/>
        <v xml:space="preserve"> </v>
      </c>
      <c r="AC16" s="79" t="str">
        <f t="shared" si="10"/>
        <v>n/f</v>
      </c>
      <c r="AD16" s="77" t="s">
        <v>145</v>
      </c>
      <c r="AE16" s="78" t="str">
        <f t="shared" si="11"/>
        <v xml:space="preserve"> </v>
      </c>
      <c r="AF16" s="79" t="str">
        <f t="shared" si="12"/>
        <v>n/s</v>
      </c>
      <c r="AG16" s="78" t="str">
        <f t="shared" si="13"/>
        <v xml:space="preserve"> </v>
      </c>
      <c r="AH16" s="79" t="str">
        <f t="shared" si="14"/>
        <v>n/s</v>
      </c>
      <c r="AI16" s="77" t="s">
        <v>145</v>
      </c>
      <c r="AJ16" s="78" t="str">
        <f t="shared" si="15"/>
        <v xml:space="preserve"> </v>
      </c>
      <c r="AK16" s="79" t="str">
        <f t="shared" si="16"/>
        <v>n/s</v>
      </c>
      <c r="AL16" s="78" t="str">
        <f t="shared" si="17"/>
        <v xml:space="preserve"> </v>
      </c>
      <c r="AM16" s="79" t="str">
        <f t="shared" si="18"/>
        <v>n/s</v>
      </c>
      <c r="AN16" s="77" t="s">
        <v>145</v>
      </c>
      <c r="AO16" s="78" t="str">
        <f t="shared" si="19"/>
        <v xml:space="preserve"> </v>
      </c>
      <c r="AP16" s="79" t="str">
        <f t="shared" si="20"/>
        <v>n/s</v>
      </c>
      <c r="AQ16" s="78" t="str">
        <f t="shared" si="21"/>
        <v xml:space="preserve"> </v>
      </c>
      <c r="AR16" s="79" t="str">
        <f t="shared" si="22"/>
        <v>n/s</v>
      </c>
      <c r="AS16" s="77" t="s">
        <v>145</v>
      </c>
      <c r="AT16" s="78" t="str">
        <f t="shared" si="23"/>
        <v xml:space="preserve"> </v>
      </c>
      <c r="AU16" s="79" t="str">
        <f t="shared" si="24"/>
        <v>n/s</v>
      </c>
      <c r="AV16" s="78" t="str">
        <f t="shared" si="25"/>
        <v xml:space="preserve"> </v>
      </c>
      <c r="AW16" s="79" t="str">
        <f t="shared" si="26"/>
        <v>n/s</v>
      </c>
      <c r="AX16" s="77" t="s">
        <v>145</v>
      </c>
      <c r="AY16" s="78" t="str">
        <f t="shared" si="27"/>
        <v xml:space="preserve"> </v>
      </c>
      <c r="AZ16" s="79" t="str">
        <f t="shared" si="28"/>
        <v>n/s</v>
      </c>
      <c r="BA16" s="78" t="str">
        <f t="shared" si="29"/>
        <v xml:space="preserve"> </v>
      </c>
      <c r="BB16" s="79" t="str">
        <f t="shared" si="30"/>
        <v>n/s</v>
      </c>
      <c r="BC16" s="77" t="s">
        <v>145</v>
      </c>
      <c r="BD16" s="78" t="str">
        <f t="shared" si="31"/>
        <v xml:space="preserve"> </v>
      </c>
      <c r="BE16" s="79" t="str">
        <f t="shared" si="32"/>
        <v>n/s</v>
      </c>
      <c r="BF16" s="78" t="str">
        <f t="shared" si="33"/>
        <v xml:space="preserve"> </v>
      </c>
      <c r="BG16" s="79" t="str">
        <f t="shared" si="34"/>
        <v>n/s</v>
      </c>
      <c r="BH16" s="77" t="s">
        <v>145</v>
      </c>
      <c r="BI16" s="78" t="str">
        <f t="shared" si="35"/>
        <v xml:space="preserve"> </v>
      </c>
      <c r="BJ16" s="79" t="str">
        <f t="shared" si="36"/>
        <v>n/s</v>
      </c>
      <c r="BK16" s="78" t="str">
        <f t="shared" si="37"/>
        <v xml:space="preserve"> </v>
      </c>
      <c r="BL16" s="79" t="str">
        <f t="shared" si="38"/>
        <v>n/s</v>
      </c>
      <c r="BM16" s="77"/>
      <c r="BN16" s="78" t="str">
        <f t="shared" si="39"/>
        <v/>
      </c>
      <c r="BO16" s="79">
        <f t="shared" si="40"/>
        <v>0</v>
      </c>
      <c r="BP16" s="78" t="str">
        <f t="shared" si="41"/>
        <v xml:space="preserve"> </v>
      </c>
      <c r="BQ16" s="79" t="e">
        <f t="shared" si="42"/>
        <v>#VALUE!</v>
      </c>
      <c r="BR16" s="77"/>
      <c r="BS16" s="78" t="str">
        <f t="shared" si="43"/>
        <v/>
      </c>
      <c r="BT16" s="79">
        <f t="shared" si="44"/>
        <v>0</v>
      </c>
      <c r="BU16" s="78" t="str">
        <f t="shared" si="45"/>
        <v xml:space="preserve"> </v>
      </c>
      <c r="BV16" s="79" t="e">
        <f t="shared" si="46"/>
        <v>#VALUE!</v>
      </c>
      <c r="BW16" s="33"/>
      <c r="BX16" s="80">
        <f t="shared" si="47"/>
        <v>19</v>
      </c>
      <c r="BY16" s="81" t="str">
        <f t="shared" si="48"/>
        <v>n/f</v>
      </c>
      <c r="BZ16" s="96">
        <f t="shared" si="49"/>
        <v>0.25</v>
      </c>
      <c r="CA16" s="83">
        <v>12</v>
      </c>
      <c r="CB16" s="83">
        <f t="shared" si="100"/>
        <v>4</v>
      </c>
      <c r="CC16" s="81" t="str">
        <f t="shared" si="50"/>
        <v>n/s</v>
      </c>
      <c r="CD16" s="96">
        <f t="shared" si="51"/>
        <v>0</v>
      </c>
      <c r="CE16" s="82">
        <f t="shared" si="52"/>
        <v>0.25</v>
      </c>
      <c r="CF16" s="111">
        <f t="shared" si="53"/>
        <v>11</v>
      </c>
      <c r="CG16" s="112">
        <f t="shared" si="54"/>
        <v>0.25</v>
      </c>
      <c r="CH16" s="83">
        <v>12</v>
      </c>
      <c r="CI16" s="83">
        <f t="shared" si="101"/>
        <v>-2</v>
      </c>
      <c r="CJ16" s="81" t="str">
        <f t="shared" si="55"/>
        <v>n/s</v>
      </c>
      <c r="CK16" s="174">
        <f t="shared" si="102"/>
        <v>0</v>
      </c>
      <c r="CL16" s="82">
        <f t="shared" si="56"/>
        <v>0.25</v>
      </c>
      <c r="CM16" s="111">
        <f t="shared" si="57"/>
        <v>13</v>
      </c>
      <c r="CN16" s="112">
        <f t="shared" si="58"/>
        <v>0.75</v>
      </c>
      <c r="CO16" s="83">
        <v>12</v>
      </c>
      <c r="CP16" s="83">
        <f t="shared" si="103"/>
        <v>-1</v>
      </c>
      <c r="CQ16" s="81" t="str">
        <f t="shared" si="59"/>
        <v>n/s</v>
      </c>
      <c r="CR16" s="96">
        <f t="shared" si="60"/>
        <v>0</v>
      </c>
      <c r="CS16" s="82">
        <f t="shared" si="61"/>
        <v>0.25</v>
      </c>
      <c r="CT16" s="111">
        <f t="shared" si="62"/>
        <v>14</v>
      </c>
      <c r="CU16" s="112">
        <f t="shared" si="63"/>
        <v>5.75</v>
      </c>
      <c r="CV16" s="83">
        <v>12</v>
      </c>
      <c r="CW16" s="83">
        <f t="shared" si="104"/>
        <v>1</v>
      </c>
      <c r="CX16" s="81" t="str">
        <f t="shared" si="64"/>
        <v>n/s</v>
      </c>
      <c r="CY16" s="96">
        <f t="shared" si="65"/>
        <v>0</v>
      </c>
      <c r="CZ16" s="82">
        <f t="shared" si="66"/>
        <v>0.25</v>
      </c>
      <c r="DA16" s="111">
        <f t="shared" si="67"/>
        <v>14</v>
      </c>
      <c r="DB16" s="112">
        <f t="shared" si="68"/>
        <v>8.25</v>
      </c>
      <c r="DC16" s="83">
        <v>12</v>
      </c>
      <c r="DD16" s="83">
        <f t="shared" si="105"/>
        <v>1</v>
      </c>
      <c r="DE16" s="81" t="str">
        <f t="shared" si="69"/>
        <v>n/s</v>
      </c>
      <c r="DF16" s="96">
        <f t="shared" si="70"/>
        <v>0</v>
      </c>
      <c r="DG16" s="82">
        <f t="shared" si="71"/>
        <v>0.25</v>
      </c>
      <c r="DH16" s="111">
        <f t="shared" si="72"/>
        <v>14</v>
      </c>
      <c r="DI16" s="112">
        <f t="shared" si="73"/>
        <v>16.75</v>
      </c>
      <c r="DJ16" s="83">
        <v>12</v>
      </c>
      <c r="DK16" s="83">
        <f t="shared" si="106"/>
        <v>1</v>
      </c>
      <c r="DL16" s="81" t="str">
        <f t="shared" si="74"/>
        <v>n/s</v>
      </c>
      <c r="DM16" s="96">
        <f t="shared" si="75"/>
        <v>0</v>
      </c>
      <c r="DN16" s="82">
        <f t="shared" si="76"/>
        <v>0.25</v>
      </c>
      <c r="DO16" s="111">
        <f t="shared" si="77"/>
        <v>15</v>
      </c>
      <c r="DP16" s="112">
        <f t="shared" si="78"/>
        <v>19.25</v>
      </c>
      <c r="DQ16" s="112">
        <v>12</v>
      </c>
      <c r="DR16" s="83">
        <f t="shared" si="107"/>
        <v>3</v>
      </c>
      <c r="DS16" s="81" t="str">
        <f t="shared" si="79"/>
        <v>n/s</v>
      </c>
      <c r="DT16" s="82">
        <f t="shared" si="108"/>
        <v>0</v>
      </c>
      <c r="DU16" s="82">
        <f t="shared" si="80"/>
        <v>0.25</v>
      </c>
      <c r="DV16" s="84">
        <f t="shared" si="81"/>
        <v>16</v>
      </c>
      <c r="DW16" s="112">
        <f t="shared" si="82"/>
        <v>26.25</v>
      </c>
      <c r="DX16" s="83">
        <v>12</v>
      </c>
      <c r="DY16" s="83">
        <f t="shared" si="109"/>
        <v>3</v>
      </c>
      <c r="DZ16" s="81" t="e">
        <f t="shared" si="83"/>
        <v>#VALUE!</v>
      </c>
      <c r="EA16" s="96" t="str">
        <f t="shared" si="110"/>
        <v xml:space="preserve"> </v>
      </c>
      <c r="EB16" s="82" t="str">
        <f t="shared" si="84"/>
        <v xml:space="preserve"> </v>
      </c>
      <c r="EC16" s="84" t="str">
        <f t="shared" si="85"/>
        <v xml:space="preserve"> </v>
      </c>
      <c r="ED16" s="112" t="str">
        <f t="shared" si="86"/>
        <v xml:space="preserve"> </v>
      </c>
      <c r="EE16" s="83">
        <v>12</v>
      </c>
      <c r="EF16" s="83">
        <f t="shared" si="111"/>
        <v>-11</v>
      </c>
      <c r="EG16" s="81" t="e">
        <f t="shared" si="87"/>
        <v>#VALUE!</v>
      </c>
      <c r="EH16" s="96" t="str">
        <f t="shared" si="112"/>
        <v xml:space="preserve"> </v>
      </c>
      <c r="EI16" s="82" t="str">
        <f t="shared" si="88"/>
        <v xml:space="preserve"> </v>
      </c>
      <c r="EJ16" s="84" t="str">
        <f t="shared" si="89"/>
        <v xml:space="preserve"> </v>
      </c>
      <c r="EK16" s="112" t="str">
        <f t="shared" si="90"/>
        <v xml:space="preserve"> </v>
      </c>
      <c r="EL16" s="83">
        <v>12</v>
      </c>
      <c r="EM16" s="83">
        <f t="shared" si="113"/>
        <v>-11</v>
      </c>
      <c r="EN16" s="86">
        <f t="shared" si="91"/>
        <v>-0.25</v>
      </c>
      <c r="EO16" s="65"/>
      <c r="EP16" s="87">
        <f t="shared" si="92"/>
        <v>0</v>
      </c>
      <c r="EQ16" s="88">
        <f t="shared" si="93"/>
        <v>17</v>
      </c>
      <c r="ER16" s="89">
        <f t="shared" si="94"/>
        <v>98</v>
      </c>
      <c r="ES16" s="90">
        <f t="shared" si="95"/>
        <v>14.25</v>
      </c>
      <c r="ET16" s="91">
        <v>12</v>
      </c>
      <c r="EU16" s="91">
        <v>1</v>
      </c>
      <c r="EV16" s="84">
        <f t="shared" si="96"/>
        <v>17</v>
      </c>
      <c r="EW16" s="92" t="str">
        <f t="shared" si="97"/>
        <v>Иван Богданов</v>
      </c>
      <c r="EX16" s="93">
        <f t="shared" si="98"/>
        <v>19</v>
      </c>
    </row>
    <row r="17" spans="1:154" ht="15">
      <c r="A17" s="66">
        <v>13</v>
      </c>
      <c r="B17" s="48" t="s">
        <v>79</v>
      </c>
      <c r="C17" s="67">
        <v>19.100000000000001</v>
      </c>
      <c r="D17" s="67">
        <v>6.25</v>
      </c>
      <c r="E17" s="67">
        <v>18</v>
      </c>
      <c r="F17" s="67">
        <v>6.25</v>
      </c>
      <c r="G17" s="67">
        <v>14.51</v>
      </c>
      <c r="H17" s="67">
        <v>2</v>
      </c>
      <c r="I17" s="68">
        <v>14</v>
      </c>
      <c r="J17" s="69">
        <f t="shared" si="115"/>
        <v>115.9375</v>
      </c>
      <c r="K17" s="70">
        <f t="shared" si="0"/>
        <v>52.392690000000002</v>
      </c>
      <c r="L17" s="70">
        <f t="shared" si="114"/>
        <v>51.066176470588232</v>
      </c>
      <c r="M17" s="48"/>
      <c r="N17" s="48"/>
      <c r="O17" s="116" t="s">
        <v>122</v>
      </c>
      <c r="P17" s="72" t="s">
        <v>119</v>
      </c>
      <c r="Q17" s="73">
        <f t="shared" si="2"/>
        <v>52.392690000000002</v>
      </c>
      <c r="R17" s="73">
        <f t="shared" si="3"/>
        <v>51.066176470588232</v>
      </c>
      <c r="S17" s="74">
        <v>1</v>
      </c>
      <c r="T17" s="74" t="s">
        <v>74</v>
      </c>
      <c r="U17" s="75">
        <v>8</v>
      </c>
      <c r="V17" s="76">
        <f t="shared" si="4"/>
        <v>1.0015212221068419</v>
      </c>
      <c r="W17" s="76">
        <f t="shared" si="5"/>
        <v>1.0013440610027116</v>
      </c>
      <c r="X17" s="76">
        <f t="shared" si="6"/>
        <v>0.99926160404435771</v>
      </c>
      <c r="Y17" s="99" t="s">
        <v>146</v>
      </c>
      <c r="Z17" s="78" t="str">
        <f t="shared" si="7"/>
        <v xml:space="preserve"> </v>
      </c>
      <c r="AA17" s="79" t="str">
        <f t="shared" si="8"/>
        <v>n/f</v>
      </c>
      <c r="AB17" s="78" t="str">
        <f t="shared" si="9"/>
        <v xml:space="preserve"> </v>
      </c>
      <c r="AC17" s="79" t="str">
        <f t="shared" si="10"/>
        <v>n/f</v>
      </c>
      <c r="AD17" s="77" t="s">
        <v>145</v>
      </c>
      <c r="AE17" s="78" t="str">
        <f t="shared" si="11"/>
        <v xml:space="preserve"> </v>
      </c>
      <c r="AF17" s="79" t="str">
        <f t="shared" si="12"/>
        <v>n/s</v>
      </c>
      <c r="AG17" s="78" t="str">
        <f t="shared" si="13"/>
        <v xml:space="preserve"> </v>
      </c>
      <c r="AH17" s="79" t="str">
        <f t="shared" si="14"/>
        <v>n/s</v>
      </c>
      <c r="AI17" s="77" t="s">
        <v>146</v>
      </c>
      <c r="AJ17" s="78" t="str">
        <f t="shared" si="15"/>
        <v xml:space="preserve"> </v>
      </c>
      <c r="AK17" s="79" t="str">
        <f t="shared" si="16"/>
        <v>n/f</v>
      </c>
      <c r="AL17" s="78" t="str">
        <f t="shared" si="17"/>
        <v xml:space="preserve"> </v>
      </c>
      <c r="AM17" s="79" t="str">
        <f t="shared" si="18"/>
        <v>n/f</v>
      </c>
      <c r="AN17" s="77">
        <v>0.74537037037037035</v>
      </c>
      <c r="AO17" s="78">
        <f t="shared" si="19"/>
        <v>8.564814814814814E-2</v>
      </c>
      <c r="AP17" s="102">
        <f t="shared" si="20"/>
        <v>3</v>
      </c>
      <c r="AQ17" s="78">
        <f t="shared" si="21"/>
        <v>8.5763264484028531E-2</v>
      </c>
      <c r="AR17" s="79">
        <f t="shared" si="22"/>
        <v>3</v>
      </c>
      <c r="AS17" s="77">
        <v>0.80569444444444438</v>
      </c>
      <c r="AT17" s="78">
        <f t="shared" si="23"/>
        <v>4.527777777777775E-2</v>
      </c>
      <c r="AU17" s="79">
        <f t="shared" si="24"/>
        <v>5</v>
      </c>
      <c r="AV17" s="78">
        <f t="shared" si="25"/>
        <v>4.5244344849786171E-2</v>
      </c>
      <c r="AW17" s="79">
        <f t="shared" si="26"/>
        <v>5</v>
      </c>
      <c r="AX17" s="77">
        <v>0.73844907407407412</v>
      </c>
      <c r="AY17" s="78">
        <f t="shared" si="27"/>
        <v>8.5671296296296329E-2</v>
      </c>
      <c r="AZ17" s="102">
        <f t="shared" si="28"/>
        <v>5</v>
      </c>
      <c r="BA17" s="78">
        <f t="shared" si="29"/>
        <v>8.5608036957596514E-2</v>
      </c>
      <c r="BB17" s="79">
        <f t="shared" si="30"/>
        <v>5</v>
      </c>
      <c r="BC17" s="77">
        <v>0.70909722222222227</v>
      </c>
      <c r="BD17" s="78">
        <f t="shared" si="31"/>
        <v>0.27854166666666669</v>
      </c>
      <c r="BE17" s="102">
        <f t="shared" si="32"/>
        <v>6</v>
      </c>
      <c r="BF17" s="78">
        <f t="shared" si="33"/>
        <v>0.27833599262652214</v>
      </c>
      <c r="BG17" s="79">
        <f t="shared" si="34"/>
        <v>6</v>
      </c>
      <c r="BH17" s="77">
        <v>0.56092592592592594</v>
      </c>
      <c r="BI17" s="78">
        <f t="shared" si="35"/>
        <v>0.13245370370370374</v>
      </c>
      <c r="BJ17" s="102">
        <f t="shared" si="36"/>
        <v>8</v>
      </c>
      <c r="BK17" s="78">
        <f t="shared" si="37"/>
        <v>0.13263172956151659</v>
      </c>
      <c r="BL17" s="79">
        <f t="shared" si="38"/>
        <v>8</v>
      </c>
      <c r="BM17" s="77"/>
      <c r="BN17" s="78" t="str">
        <f t="shared" si="39"/>
        <v/>
      </c>
      <c r="BO17" s="102">
        <f t="shared" si="40"/>
        <v>0</v>
      </c>
      <c r="BP17" s="78" t="str">
        <f t="shared" si="41"/>
        <v xml:space="preserve"> </v>
      </c>
      <c r="BQ17" s="79" t="e">
        <f t="shared" si="42"/>
        <v>#VALUE!</v>
      </c>
      <c r="BR17" s="77"/>
      <c r="BS17" s="78" t="str">
        <f t="shared" si="43"/>
        <v/>
      </c>
      <c r="BT17" s="79">
        <f t="shared" si="44"/>
        <v>0</v>
      </c>
      <c r="BU17" s="78" t="str">
        <f t="shared" si="45"/>
        <v xml:space="preserve"> </v>
      </c>
      <c r="BV17" s="79" t="e">
        <f t="shared" si="46"/>
        <v>#VALUE!</v>
      </c>
      <c r="BW17" s="33"/>
      <c r="BX17" s="80">
        <f t="shared" si="47"/>
        <v>8</v>
      </c>
      <c r="BY17" s="81" t="str">
        <f t="shared" si="48"/>
        <v>n/f</v>
      </c>
      <c r="BZ17" s="96">
        <f t="shared" si="49"/>
        <v>0.25</v>
      </c>
      <c r="CA17" s="83">
        <v>13</v>
      </c>
      <c r="CB17" s="83">
        <f t="shared" si="100"/>
        <v>3</v>
      </c>
      <c r="CC17" s="81" t="str">
        <f t="shared" si="50"/>
        <v>n/s</v>
      </c>
      <c r="CD17" s="96">
        <f t="shared" si="51"/>
        <v>0</v>
      </c>
      <c r="CE17" s="82">
        <f t="shared" si="52"/>
        <v>0.25</v>
      </c>
      <c r="CF17" s="111">
        <f t="shared" si="53"/>
        <v>11</v>
      </c>
      <c r="CG17" s="112">
        <f t="shared" si="54"/>
        <v>0.25</v>
      </c>
      <c r="CH17" s="83">
        <v>13</v>
      </c>
      <c r="CI17" s="83">
        <f t="shared" si="101"/>
        <v>-3</v>
      </c>
      <c r="CJ17" s="81" t="str">
        <f t="shared" si="55"/>
        <v>n/f</v>
      </c>
      <c r="CK17" s="174">
        <f t="shared" si="102"/>
        <v>0.5</v>
      </c>
      <c r="CL17" s="82">
        <f t="shared" si="56"/>
        <v>0.75</v>
      </c>
      <c r="CM17" s="111">
        <f t="shared" si="57"/>
        <v>11</v>
      </c>
      <c r="CN17" s="112">
        <f t="shared" si="58"/>
        <v>0.25</v>
      </c>
      <c r="CO17" s="83">
        <v>13</v>
      </c>
      <c r="CP17" s="83">
        <f t="shared" si="103"/>
        <v>-2</v>
      </c>
      <c r="CQ17" s="81">
        <f t="shared" si="59"/>
        <v>3</v>
      </c>
      <c r="CR17" s="96">
        <f t="shared" si="60"/>
        <v>10</v>
      </c>
      <c r="CS17" s="82">
        <f t="shared" si="61"/>
        <v>10.75</v>
      </c>
      <c r="CT17" s="111">
        <f t="shared" si="62"/>
        <v>10</v>
      </c>
      <c r="CU17" s="112">
        <f t="shared" si="63"/>
        <v>2.25</v>
      </c>
      <c r="CV17" s="83">
        <v>13</v>
      </c>
      <c r="CW17" s="83">
        <f t="shared" si="104"/>
        <v>0</v>
      </c>
      <c r="CX17" s="81">
        <f t="shared" si="64"/>
        <v>5</v>
      </c>
      <c r="CY17" s="96">
        <f t="shared" si="65"/>
        <v>8</v>
      </c>
      <c r="CZ17" s="82">
        <f t="shared" si="66"/>
        <v>18.75</v>
      </c>
      <c r="DA17" s="111">
        <f t="shared" si="67"/>
        <v>9</v>
      </c>
      <c r="DB17" s="112">
        <f t="shared" si="68"/>
        <v>6</v>
      </c>
      <c r="DC17" s="83">
        <v>13</v>
      </c>
      <c r="DD17" s="83">
        <f t="shared" si="105"/>
        <v>0</v>
      </c>
      <c r="DE17" s="81">
        <f t="shared" si="69"/>
        <v>5</v>
      </c>
      <c r="DF17" s="96">
        <f t="shared" si="70"/>
        <v>8</v>
      </c>
      <c r="DG17" s="82">
        <f t="shared" si="71"/>
        <v>26.75</v>
      </c>
      <c r="DH17" s="111">
        <f t="shared" si="72"/>
        <v>7</v>
      </c>
      <c r="DI17" s="112">
        <f t="shared" si="73"/>
        <v>7</v>
      </c>
      <c r="DJ17" s="83">
        <v>13</v>
      </c>
      <c r="DK17" s="83">
        <f t="shared" si="106"/>
        <v>0</v>
      </c>
      <c r="DL17" s="81">
        <f t="shared" si="74"/>
        <v>6</v>
      </c>
      <c r="DM17" s="96">
        <f t="shared" si="75"/>
        <v>9</v>
      </c>
      <c r="DN17" s="82">
        <f t="shared" si="76"/>
        <v>35.75</v>
      </c>
      <c r="DO17" s="111">
        <f t="shared" si="77"/>
        <v>7</v>
      </c>
      <c r="DP17" s="112">
        <f t="shared" si="78"/>
        <v>14.25</v>
      </c>
      <c r="DQ17" s="112">
        <v>13</v>
      </c>
      <c r="DR17" s="83">
        <f t="shared" si="107"/>
        <v>2</v>
      </c>
      <c r="DS17" s="81">
        <f t="shared" si="79"/>
        <v>8</v>
      </c>
      <c r="DT17" s="82">
        <f t="shared" si="108"/>
        <v>7</v>
      </c>
      <c r="DU17" s="82">
        <f t="shared" si="80"/>
        <v>42.75</v>
      </c>
      <c r="DV17" s="84">
        <f t="shared" si="81"/>
        <v>7</v>
      </c>
      <c r="DW17" s="112">
        <f t="shared" si="82"/>
        <v>20</v>
      </c>
      <c r="DX17" s="83">
        <v>13</v>
      </c>
      <c r="DY17" s="83">
        <f t="shared" si="109"/>
        <v>2</v>
      </c>
      <c r="DZ17" s="81" t="e">
        <f t="shared" si="83"/>
        <v>#VALUE!</v>
      </c>
      <c r="EA17" s="96" t="str">
        <f t="shared" si="110"/>
        <v xml:space="preserve"> </v>
      </c>
      <c r="EB17" s="82" t="str">
        <f t="shared" si="84"/>
        <v xml:space="preserve"> </v>
      </c>
      <c r="EC17" s="84" t="str">
        <f t="shared" si="85"/>
        <v xml:space="preserve"> </v>
      </c>
      <c r="ED17" s="112" t="str">
        <f t="shared" si="86"/>
        <v xml:space="preserve"> </v>
      </c>
      <c r="EE17" s="83">
        <v>13</v>
      </c>
      <c r="EF17" s="83">
        <f t="shared" si="111"/>
        <v>-12</v>
      </c>
      <c r="EG17" s="81" t="e">
        <f t="shared" si="87"/>
        <v>#VALUE!</v>
      </c>
      <c r="EH17" s="96" t="str">
        <f t="shared" si="112"/>
        <v xml:space="preserve"> </v>
      </c>
      <c r="EI17" s="82" t="str">
        <f t="shared" si="88"/>
        <v xml:space="preserve"> </v>
      </c>
      <c r="EJ17" s="84" t="str">
        <f t="shared" si="89"/>
        <v xml:space="preserve"> </v>
      </c>
      <c r="EK17" s="112" t="str">
        <f t="shared" si="90"/>
        <v xml:space="preserve"> </v>
      </c>
      <c r="EL17" s="83">
        <v>13</v>
      </c>
      <c r="EM17" s="83">
        <f t="shared" si="113"/>
        <v>-12</v>
      </c>
      <c r="EN17" s="86">
        <f t="shared" si="91"/>
        <v>-0.25</v>
      </c>
      <c r="EO17" s="65"/>
      <c r="EP17" s="87">
        <f t="shared" si="92"/>
        <v>42.5</v>
      </c>
      <c r="EQ17" s="88">
        <f t="shared" si="93"/>
        <v>7</v>
      </c>
      <c r="ER17" s="89">
        <f t="shared" si="94"/>
        <v>61</v>
      </c>
      <c r="ES17" s="90">
        <f t="shared" si="95"/>
        <v>14</v>
      </c>
      <c r="ET17" s="91">
        <v>13</v>
      </c>
      <c r="EU17" s="91">
        <v>1</v>
      </c>
      <c r="EV17" s="84">
        <f t="shared" si="96"/>
        <v>7</v>
      </c>
      <c r="EW17" s="92" t="str">
        <f t="shared" si="97"/>
        <v>Сергей Гелашвили</v>
      </c>
      <c r="EX17" s="93">
        <f t="shared" si="98"/>
        <v>8</v>
      </c>
    </row>
    <row r="18" spans="1:154" ht="15">
      <c r="A18" s="66">
        <v>14</v>
      </c>
      <c r="B18" s="173" t="s">
        <v>95</v>
      </c>
      <c r="C18" s="172">
        <v>16.3</v>
      </c>
      <c r="D18" s="104">
        <v>8.1999999999999993</v>
      </c>
      <c r="E18" s="104">
        <v>15.5</v>
      </c>
      <c r="F18" s="104">
        <v>5.45</v>
      </c>
      <c r="G18" s="104">
        <v>14.4</v>
      </c>
      <c r="H18" s="104">
        <v>1.85</v>
      </c>
      <c r="I18" s="105">
        <v>12.6</v>
      </c>
      <c r="J18" s="69">
        <f t="shared" si="115"/>
        <v>109.0675</v>
      </c>
      <c r="K18" s="70">
        <f t="shared" si="0"/>
        <v>52.753599999999999</v>
      </c>
      <c r="L18" s="70">
        <f t="shared" si="114"/>
        <v>51.874411764705883</v>
      </c>
      <c r="M18" s="48"/>
      <c r="N18" s="48"/>
      <c r="O18" s="116" t="s">
        <v>123</v>
      </c>
      <c r="P18" s="135" t="s">
        <v>124</v>
      </c>
      <c r="Q18" s="73">
        <f t="shared" si="2"/>
        <v>52.753599999999999</v>
      </c>
      <c r="R18" s="73">
        <f t="shared" si="3"/>
        <v>51.874411764705883</v>
      </c>
      <c r="S18" s="74">
        <v>1</v>
      </c>
      <c r="T18" s="74" t="s">
        <v>74</v>
      </c>
      <c r="U18" s="75">
        <v>23</v>
      </c>
      <c r="V18" s="76">
        <f t="shared" si="4"/>
        <v>0.99999931245747775</v>
      </c>
      <c r="W18" s="76">
        <f t="shared" si="5"/>
        <v>0.99999939242096458</v>
      </c>
      <c r="X18" s="76">
        <f t="shared" si="6"/>
        <v>0.99874841776467782</v>
      </c>
      <c r="Y18" s="99" t="s">
        <v>146</v>
      </c>
      <c r="Z18" s="78" t="str">
        <f t="shared" si="7"/>
        <v xml:space="preserve"> </v>
      </c>
      <c r="AA18" s="79" t="str">
        <f t="shared" si="8"/>
        <v>n/f</v>
      </c>
      <c r="AB18" s="78" t="str">
        <f t="shared" si="9"/>
        <v xml:space="preserve"> </v>
      </c>
      <c r="AC18" s="79" t="str">
        <f t="shared" si="10"/>
        <v>n/f</v>
      </c>
      <c r="AD18" s="77">
        <v>0.53741898148148148</v>
      </c>
      <c r="AE18" s="78">
        <f t="shared" si="11"/>
        <v>0.16728009259259263</v>
      </c>
      <c r="AF18" s="79">
        <f t="shared" si="12"/>
        <v>5</v>
      </c>
      <c r="AG18" s="78">
        <f t="shared" si="13"/>
        <v>0.16707072780038071</v>
      </c>
      <c r="AH18" s="79">
        <f t="shared" si="14"/>
        <v>5</v>
      </c>
      <c r="AI18" s="77" t="s">
        <v>146</v>
      </c>
      <c r="AJ18" s="78" t="str">
        <f t="shared" si="15"/>
        <v xml:space="preserve"> </v>
      </c>
      <c r="AK18" s="79" t="str">
        <f t="shared" si="16"/>
        <v>n/f</v>
      </c>
      <c r="AL18" s="78" t="str">
        <f t="shared" si="17"/>
        <v xml:space="preserve"> </v>
      </c>
      <c r="AM18" s="79" t="str">
        <f t="shared" si="18"/>
        <v>n/f</v>
      </c>
      <c r="AN18" s="77">
        <v>0.74872685185185184</v>
      </c>
      <c r="AO18" s="78">
        <f t="shared" si="19"/>
        <v>8.9004629629629628E-2</v>
      </c>
      <c r="AP18" s="79">
        <f t="shared" si="20"/>
        <v>4</v>
      </c>
      <c r="AQ18" s="78">
        <f t="shared" si="21"/>
        <v>8.9004575552282611E-2</v>
      </c>
      <c r="AR18" s="79">
        <f t="shared" si="22"/>
        <v>5</v>
      </c>
      <c r="AS18" s="77">
        <v>0.80531249999999999</v>
      </c>
      <c r="AT18" s="78">
        <f t="shared" si="23"/>
        <v>4.4895833333333357E-2</v>
      </c>
      <c r="AU18" s="79">
        <f t="shared" si="24"/>
        <v>4</v>
      </c>
      <c r="AV18" s="78">
        <f t="shared" si="25"/>
        <v>4.4839642505893375E-2</v>
      </c>
      <c r="AW18" s="79">
        <f t="shared" si="26"/>
        <v>4</v>
      </c>
      <c r="AX18" s="77">
        <v>0.74192129629629633</v>
      </c>
      <c r="AY18" s="78">
        <f t="shared" si="27"/>
        <v>8.9143518518518539E-2</v>
      </c>
      <c r="AZ18" s="79">
        <f t="shared" si="28"/>
        <v>7</v>
      </c>
      <c r="BA18" s="78">
        <f t="shared" si="29"/>
        <v>8.9031948074346653E-2</v>
      </c>
      <c r="BB18" s="79">
        <f t="shared" si="30"/>
        <v>7</v>
      </c>
      <c r="BC18" s="77">
        <v>0.70567129629629621</v>
      </c>
      <c r="BD18" s="78">
        <f t="shared" si="31"/>
        <v>0.27511574074074063</v>
      </c>
      <c r="BE18" s="79">
        <f t="shared" si="32"/>
        <v>3</v>
      </c>
      <c r="BF18" s="78">
        <f t="shared" si="33"/>
        <v>0.27477141076697204</v>
      </c>
      <c r="BG18" s="79">
        <f t="shared" si="34"/>
        <v>4</v>
      </c>
      <c r="BH18" s="77">
        <v>0.55740740740740746</v>
      </c>
      <c r="BI18" s="78">
        <f t="shared" si="35"/>
        <v>0.12893518518518526</v>
      </c>
      <c r="BJ18" s="79">
        <f t="shared" si="36"/>
        <v>4</v>
      </c>
      <c r="BK18" s="78">
        <f t="shared" si="37"/>
        <v>0.12893510684686982</v>
      </c>
      <c r="BL18" s="79">
        <f t="shared" si="38"/>
        <v>4</v>
      </c>
      <c r="BM18" s="77"/>
      <c r="BN18" s="78" t="str">
        <f t="shared" si="39"/>
        <v/>
      </c>
      <c r="BO18" s="79">
        <f t="shared" si="40"/>
        <v>0</v>
      </c>
      <c r="BP18" s="78" t="str">
        <f t="shared" si="41"/>
        <v xml:space="preserve"> </v>
      </c>
      <c r="BQ18" s="79" t="e">
        <f t="shared" si="42"/>
        <v>#VALUE!</v>
      </c>
      <c r="BR18" s="77"/>
      <c r="BS18" s="78" t="str">
        <f t="shared" si="43"/>
        <v/>
      </c>
      <c r="BT18" s="79">
        <f t="shared" si="44"/>
        <v>0</v>
      </c>
      <c r="BU18" s="78" t="str">
        <f t="shared" si="45"/>
        <v xml:space="preserve"> </v>
      </c>
      <c r="BV18" s="79" t="e">
        <f t="shared" si="46"/>
        <v>#VALUE!</v>
      </c>
      <c r="BW18" s="33"/>
      <c r="BX18" s="80">
        <f t="shared" si="47"/>
        <v>23</v>
      </c>
      <c r="BY18" s="81" t="str">
        <f t="shared" si="48"/>
        <v>n/f</v>
      </c>
      <c r="BZ18" s="96">
        <f t="shared" si="49"/>
        <v>0.25</v>
      </c>
      <c r="CA18" s="83">
        <v>14</v>
      </c>
      <c r="CB18" s="83">
        <f t="shared" si="100"/>
        <v>2</v>
      </c>
      <c r="CC18" s="81">
        <f t="shared" si="50"/>
        <v>5</v>
      </c>
      <c r="CD18" s="96">
        <f t="shared" si="51"/>
        <v>5</v>
      </c>
      <c r="CE18" s="82">
        <f t="shared" si="52"/>
        <v>5.25</v>
      </c>
      <c r="CF18" s="111">
        <f t="shared" si="53"/>
        <v>7</v>
      </c>
      <c r="CG18" s="112">
        <f t="shared" si="54"/>
        <v>0.25</v>
      </c>
      <c r="CH18" s="83">
        <v>14</v>
      </c>
      <c r="CI18" s="83">
        <f t="shared" si="101"/>
        <v>-4</v>
      </c>
      <c r="CJ18" s="81" t="str">
        <f t="shared" si="55"/>
        <v>n/f</v>
      </c>
      <c r="CK18" s="174">
        <f t="shared" si="102"/>
        <v>0.5</v>
      </c>
      <c r="CL18" s="82">
        <f t="shared" si="56"/>
        <v>5.75</v>
      </c>
      <c r="CM18" s="111">
        <f t="shared" si="57"/>
        <v>9</v>
      </c>
      <c r="CN18" s="112">
        <f t="shared" si="58"/>
        <v>0.25</v>
      </c>
      <c r="CO18" s="83">
        <v>14</v>
      </c>
      <c r="CP18" s="83">
        <f t="shared" si="103"/>
        <v>-3</v>
      </c>
      <c r="CQ18" s="81">
        <f t="shared" si="59"/>
        <v>5</v>
      </c>
      <c r="CR18" s="96">
        <f t="shared" si="60"/>
        <v>8</v>
      </c>
      <c r="CS18" s="82">
        <f t="shared" si="61"/>
        <v>13.75</v>
      </c>
      <c r="CT18" s="111">
        <f t="shared" si="62"/>
        <v>8</v>
      </c>
      <c r="CU18" s="112">
        <f t="shared" si="63"/>
        <v>0.25</v>
      </c>
      <c r="CV18" s="83">
        <v>14</v>
      </c>
      <c r="CW18" s="83">
        <f t="shared" si="104"/>
        <v>-1</v>
      </c>
      <c r="CX18" s="81">
        <f t="shared" si="64"/>
        <v>4</v>
      </c>
      <c r="CY18" s="96">
        <f t="shared" si="65"/>
        <v>9</v>
      </c>
      <c r="CZ18" s="82">
        <f t="shared" si="66"/>
        <v>22.75</v>
      </c>
      <c r="DA18" s="111">
        <f t="shared" si="67"/>
        <v>6</v>
      </c>
      <c r="DB18" s="112">
        <f t="shared" si="68"/>
        <v>0.25</v>
      </c>
      <c r="DC18" s="83">
        <v>14</v>
      </c>
      <c r="DD18" s="83">
        <f t="shared" si="105"/>
        <v>-1</v>
      </c>
      <c r="DE18" s="81">
        <f t="shared" si="69"/>
        <v>7</v>
      </c>
      <c r="DF18" s="96">
        <f t="shared" si="70"/>
        <v>6</v>
      </c>
      <c r="DG18" s="82">
        <f t="shared" si="71"/>
        <v>28.75</v>
      </c>
      <c r="DH18" s="111">
        <f t="shared" si="72"/>
        <v>6</v>
      </c>
      <c r="DI18" s="112">
        <f t="shared" si="73"/>
        <v>0.25</v>
      </c>
      <c r="DJ18" s="83">
        <v>14</v>
      </c>
      <c r="DK18" s="83">
        <f t="shared" si="106"/>
        <v>-1</v>
      </c>
      <c r="DL18" s="81">
        <f t="shared" si="74"/>
        <v>4</v>
      </c>
      <c r="DM18" s="96">
        <f t="shared" si="75"/>
        <v>11</v>
      </c>
      <c r="DN18" s="82">
        <f t="shared" si="76"/>
        <v>39.75</v>
      </c>
      <c r="DO18" s="111">
        <f t="shared" si="77"/>
        <v>6</v>
      </c>
      <c r="DP18" s="112">
        <f t="shared" si="78"/>
        <v>10</v>
      </c>
      <c r="DQ18" s="112">
        <v>14</v>
      </c>
      <c r="DR18" s="83">
        <f t="shared" si="107"/>
        <v>1</v>
      </c>
      <c r="DS18" s="81">
        <f t="shared" si="79"/>
        <v>4</v>
      </c>
      <c r="DT18" s="82">
        <f t="shared" si="108"/>
        <v>11</v>
      </c>
      <c r="DU18" s="82">
        <f t="shared" si="80"/>
        <v>50.75</v>
      </c>
      <c r="DV18" s="84">
        <f t="shared" si="81"/>
        <v>5</v>
      </c>
      <c r="DW18" s="112">
        <f t="shared" si="82"/>
        <v>13</v>
      </c>
      <c r="DX18" s="83">
        <v>14</v>
      </c>
      <c r="DY18" s="83">
        <f t="shared" si="109"/>
        <v>1</v>
      </c>
      <c r="DZ18" s="81" t="e">
        <f t="shared" si="83"/>
        <v>#VALUE!</v>
      </c>
      <c r="EA18" s="96" t="str">
        <f t="shared" si="110"/>
        <v xml:space="preserve"> </v>
      </c>
      <c r="EB18" s="82" t="str">
        <f t="shared" si="84"/>
        <v xml:space="preserve"> </v>
      </c>
      <c r="EC18" s="84" t="str">
        <f t="shared" si="85"/>
        <v xml:space="preserve"> </v>
      </c>
      <c r="ED18" s="112" t="str">
        <f t="shared" si="86"/>
        <v xml:space="preserve"> </v>
      </c>
      <c r="EE18" s="83">
        <v>14</v>
      </c>
      <c r="EF18" s="83">
        <f t="shared" si="111"/>
        <v>-13</v>
      </c>
      <c r="EG18" s="81" t="e">
        <f t="shared" si="87"/>
        <v>#VALUE!</v>
      </c>
      <c r="EH18" s="96" t="str">
        <f t="shared" si="112"/>
        <v xml:space="preserve"> </v>
      </c>
      <c r="EI18" s="82" t="str">
        <f t="shared" si="88"/>
        <v xml:space="preserve"> </v>
      </c>
      <c r="EJ18" s="84" t="str">
        <f t="shared" si="89"/>
        <v xml:space="preserve"> </v>
      </c>
      <c r="EK18" s="112" t="str">
        <f t="shared" si="90"/>
        <v xml:space="preserve"> </v>
      </c>
      <c r="EL18" s="83">
        <v>14</v>
      </c>
      <c r="EM18" s="83">
        <f t="shared" si="113"/>
        <v>-13</v>
      </c>
      <c r="EN18" s="86">
        <f t="shared" si="91"/>
        <v>-0.25</v>
      </c>
      <c r="EO18" s="65"/>
      <c r="EP18" s="87">
        <f t="shared" si="92"/>
        <v>50.5</v>
      </c>
      <c r="EQ18" s="88">
        <f t="shared" si="93"/>
        <v>5</v>
      </c>
      <c r="ER18" s="89">
        <f t="shared" si="94"/>
        <v>54</v>
      </c>
      <c r="ES18" s="90">
        <f t="shared" si="95"/>
        <v>12.75</v>
      </c>
      <c r="ET18" s="91">
        <v>14</v>
      </c>
      <c r="EU18" s="91">
        <v>1</v>
      </c>
      <c r="EV18" s="84">
        <f t="shared" si="96"/>
        <v>5</v>
      </c>
      <c r="EW18" s="92" t="str">
        <f t="shared" si="97"/>
        <v>Олег Бронин</v>
      </c>
      <c r="EX18" s="93">
        <f t="shared" si="98"/>
        <v>23</v>
      </c>
    </row>
    <row r="19" spans="1:154">
      <c r="A19" s="66">
        <v>15</v>
      </c>
      <c r="B19" s="72" t="s">
        <v>83</v>
      </c>
      <c r="C19" s="123">
        <v>16.5</v>
      </c>
      <c r="D19" s="123">
        <v>8.57</v>
      </c>
      <c r="E19" s="123">
        <v>16.57</v>
      </c>
      <c r="F19" s="124">
        <v>5.6</v>
      </c>
      <c r="G19" s="124">
        <v>14.4</v>
      </c>
      <c r="H19" s="124">
        <v>1.85</v>
      </c>
      <c r="I19" s="125">
        <v>14.7</v>
      </c>
      <c r="J19" s="69">
        <f t="shared" si="115"/>
        <v>117.0985</v>
      </c>
      <c r="K19" s="70">
        <f t="shared" si="0"/>
        <v>52.753599999999999</v>
      </c>
      <c r="L19" s="70">
        <f t="shared" si="114"/>
        <v>50.929588235294119</v>
      </c>
      <c r="M19" s="48"/>
      <c r="N19" s="48"/>
      <c r="O19" s="72" t="s">
        <v>84</v>
      </c>
      <c r="P19" s="95" t="s">
        <v>125</v>
      </c>
      <c r="Q19" s="73">
        <f t="shared" si="2"/>
        <v>52.753599999999999</v>
      </c>
      <c r="R19" s="73">
        <f t="shared" si="3"/>
        <v>50.929588235294119</v>
      </c>
      <c r="S19" s="74">
        <v>1</v>
      </c>
      <c r="T19" s="74" t="s">
        <v>74</v>
      </c>
      <c r="U19" s="75">
        <v>24</v>
      </c>
      <c r="V19" s="76">
        <f t="shared" si="4"/>
        <v>1.0017788758887529</v>
      </c>
      <c r="W19" s="76">
        <f t="shared" si="5"/>
        <v>1.0015716614086365</v>
      </c>
      <c r="X19" s="76">
        <f t="shared" si="6"/>
        <v>0.99874841776467782</v>
      </c>
      <c r="Y19" s="99" t="s">
        <v>146</v>
      </c>
      <c r="Z19" s="78" t="str">
        <f t="shared" si="7"/>
        <v xml:space="preserve"> </v>
      </c>
      <c r="AA19" s="79" t="str">
        <f t="shared" si="8"/>
        <v>n/f</v>
      </c>
      <c r="AB19" s="78" t="str">
        <f t="shared" si="9"/>
        <v xml:space="preserve"> </v>
      </c>
      <c r="AC19" s="79" t="str">
        <f t="shared" si="10"/>
        <v>n/f</v>
      </c>
      <c r="AD19" s="99">
        <v>0.55450231481481482</v>
      </c>
      <c r="AE19" s="78">
        <f t="shared" si="11"/>
        <v>0.18436342592592597</v>
      </c>
      <c r="AF19" s="79">
        <f t="shared" si="12"/>
        <v>8</v>
      </c>
      <c r="AG19" s="78">
        <f t="shared" si="13"/>
        <v>0.18413267993719395</v>
      </c>
      <c r="AH19" s="79">
        <f t="shared" si="14"/>
        <v>8</v>
      </c>
      <c r="AI19" s="99">
        <v>0.17372685185185185</v>
      </c>
      <c r="AJ19" s="78">
        <f t="shared" si="15"/>
        <v>0.82649305556012587</v>
      </c>
      <c r="AK19" s="79">
        <f t="shared" si="16"/>
        <v>5</v>
      </c>
      <c r="AL19" s="78">
        <f t="shared" si="17"/>
        <v>0.82545863153416965</v>
      </c>
      <c r="AM19" s="79">
        <f t="shared" si="18"/>
        <v>5</v>
      </c>
      <c r="AN19" s="77">
        <v>0.76739583333333339</v>
      </c>
      <c r="AO19" s="78">
        <f t="shared" si="19"/>
        <v>0.10767361111111118</v>
      </c>
      <c r="AP19" s="79">
        <f t="shared" si="20"/>
        <v>10</v>
      </c>
      <c r="AQ19" s="78">
        <f t="shared" si="21"/>
        <v>0.10784283757042305</v>
      </c>
      <c r="AR19" s="79">
        <f t="shared" si="22"/>
        <v>10</v>
      </c>
      <c r="AS19" s="99">
        <v>0.81712962962962965</v>
      </c>
      <c r="AT19" s="78">
        <f t="shared" si="23"/>
        <v>5.6712962962963021E-2</v>
      </c>
      <c r="AU19" s="79">
        <f t="shared" si="24"/>
        <v>11</v>
      </c>
      <c r="AV19" s="78">
        <f t="shared" si="25"/>
        <v>5.6641982026006094E-2</v>
      </c>
      <c r="AW19" s="79">
        <f t="shared" si="26"/>
        <v>11</v>
      </c>
      <c r="AX19" s="99">
        <v>0.74583333333333324</v>
      </c>
      <c r="AY19" s="78">
        <f t="shared" si="27"/>
        <v>9.3055555555555447E-2</v>
      </c>
      <c r="AZ19" s="79">
        <f t="shared" si="28"/>
        <v>8</v>
      </c>
      <c r="BA19" s="78">
        <f t="shared" si="29"/>
        <v>9.293908887532408E-2</v>
      </c>
      <c r="BB19" s="79">
        <f t="shared" si="30"/>
        <v>8</v>
      </c>
      <c r="BC19" s="77">
        <v>0.73964120370370379</v>
      </c>
      <c r="BD19" s="78">
        <f t="shared" si="31"/>
        <v>0.30908564814814821</v>
      </c>
      <c r="BE19" s="79">
        <f t="shared" si="32"/>
        <v>9</v>
      </c>
      <c r="BF19" s="78">
        <f t="shared" si="33"/>
        <v>0.30869880204173294</v>
      </c>
      <c r="BG19" s="79">
        <f t="shared" si="34"/>
        <v>9</v>
      </c>
      <c r="BH19" s="77">
        <v>0.5712962962962963</v>
      </c>
      <c r="BI19" s="78">
        <f t="shared" si="35"/>
        <v>0.1428240740740741</v>
      </c>
      <c r="BJ19" s="79">
        <f t="shared" si="36"/>
        <v>14</v>
      </c>
      <c r="BK19" s="78">
        <f t="shared" si="37"/>
        <v>0.14304854515952056</v>
      </c>
      <c r="BL19" s="79">
        <f t="shared" si="38"/>
        <v>14</v>
      </c>
      <c r="BM19" s="99"/>
      <c r="BN19" s="78" t="str">
        <f t="shared" si="39"/>
        <v/>
      </c>
      <c r="BO19" s="79">
        <f t="shared" si="40"/>
        <v>0</v>
      </c>
      <c r="BP19" s="78" t="str">
        <f t="shared" si="41"/>
        <v xml:space="preserve"> </v>
      </c>
      <c r="BQ19" s="79" t="e">
        <f t="shared" si="42"/>
        <v>#VALUE!</v>
      </c>
      <c r="BR19" s="99"/>
      <c r="BS19" s="78" t="str">
        <f t="shared" si="43"/>
        <v/>
      </c>
      <c r="BT19" s="79">
        <f t="shared" si="44"/>
        <v>0</v>
      </c>
      <c r="BU19" s="78" t="str">
        <f t="shared" si="45"/>
        <v xml:space="preserve"> </v>
      </c>
      <c r="BV19" s="79" t="e">
        <f t="shared" si="46"/>
        <v>#VALUE!</v>
      </c>
      <c r="BW19" s="33"/>
      <c r="BX19" s="80">
        <f t="shared" si="47"/>
        <v>24</v>
      </c>
      <c r="BY19" s="81" t="str">
        <f t="shared" si="48"/>
        <v>n/f</v>
      </c>
      <c r="BZ19" s="96">
        <f t="shared" si="49"/>
        <v>0.25</v>
      </c>
      <c r="CA19" s="83">
        <v>15</v>
      </c>
      <c r="CB19" s="83">
        <f t="shared" si="100"/>
        <v>1</v>
      </c>
      <c r="CC19" s="81">
        <f t="shared" si="50"/>
        <v>8</v>
      </c>
      <c r="CD19" s="96">
        <f t="shared" si="51"/>
        <v>2</v>
      </c>
      <c r="CE19" s="82">
        <f t="shared" si="52"/>
        <v>2.25</v>
      </c>
      <c r="CF19" s="111">
        <f t="shared" si="53"/>
        <v>9</v>
      </c>
      <c r="CG19" s="112">
        <f t="shared" si="54"/>
        <v>0.25</v>
      </c>
      <c r="CH19" s="83">
        <v>15</v>
      </c>
      <c r="CI19" s="83">
        <f t="shared" si="101"/>
        <v>-5</v>
      </c>
      <c r="CJ19" s="81">
        <f t="shared" si="55"/>
        <v>5</v>
      </c>
      <c r="CK19" s="174">
        <f t="shared" si="102"/>
        <v>12</v>
      </c>
      <c r="CL19" s="82">
        <f t="shared" si="56"/>
        <v>14.25</v>
      </c>
      <c r="CM19" s="111">
        <f t="shared" si="57"/>
        <v>6</v>
      </c>
      <c r="CN19" s="112">
        <f t="shared" si="58"/>
        <v>0.25</v>
      </c>
      <c r="CO19" s="83">
        <v>15</v>
      </c>
      <c r="CP19" s="83">
        <f t="shared" si="103"/>
        <v>-4</v>
      </c>
      <c r="CQ19" s="81">
        <f t="shared" si="59"/>
        <v>10</v>
      </c>
      <c r="CR19" s="96">
        <f t="shared" si="60"/>
        <v>3</v>
      </c>
      <c r="CS19" s="82">
        <f t="shared" si="61"/>
        <v>17.25</v>
      </c>
      <c r="CT19" s="111">
        <f t="shared" si="62"/>
        <v>7</v>
      </c>
      <c r="CU19" s="112">
        <f t="shared" si="63"/>
        <v>0.25</v>
      </c>
      <c r="CV19" s="83">
        <v>15</v>
      </c>
      <c r="CW19" s="83">
        <f t="shared" si="104"/>
        <v>-2</v>
      </c>
      <c r="CX19" s="81">
        <f t="shared" si="64"/>
        <v>11</v>
      </c>
      <c r="CY19" s="96">
        <f t="shared" si="65"/>
        <v>2</v>
      </c>
      <c r="CZ19" s="82">
        <f t="shared" si="66"/>
        <v>19.25</v>
      </c>
      <c r="DA19" s="111">
        <f t="shared" si="67"/>
        <v>8</v>
      </c>
      <c r="DB19" s="112">
        <f t="shared" si="68"/>
        <v>0.25</v>
      </c>
      <c r="DC19" s="83">
        <v>15</v>
      </c>
      <c r="DD19" s="83">
        <f t="shared" si="105"/>
        <v>-2</v>
      </c>
      <c r="DE19" s="81">
        <f t="shared" si="69"/>
        <v>8</v>
      </c>
      <c r="DF19" s="96">
        <f t="shared" si="70"/>
        <v>5</v>
      </c>
      <c r="DG19" s="82">
        <f t="shared" si="71"/>
        <v>24.25</v>
      </c>
      <c r="DH19" s="111">
        <f t="shared" si="72"/>
        <v>8</v>
      </c>
      <c r="DI19" s="112">
        <f t="shared" si="73"/>
        <v>0.25</v>
      </c>
      <c r="DJ19" s="83">
        <v>15</v>
      </c>
      <c r="DK19" s="83">
        <f t="shared" si="106"/>
        <v>-2</v>
      </c>
      <c r="DL19" s="81">
        <f t="shared" si="74"/>
        <v>9</v>
      </c>
      <c r="DM19" s="96">
        <f t="shared" si="75"/>
        <v>6</v>
      </c>
      <c r="DN19" s="82">
        <f t="shared" si="76"/>
        <v>30.25</v>
      </c>
      <c r="DO19" s="111">
        <f t="shared" si="77"/>
        <v>8</v>
      </c>
      <c r="DP19" s="112">
        <f t="shared" si="78"/>
        <v>0.25</v>
      </c>
      <c r="DQ19" s="112">
        <v>15</v>
      </c>
      <c r="DR19" s="83">
        <f t="shared" si="107"/>
        <v>0</v>
      </c>
      <c r="DS19" s="81">
        <f t="shared" si="79"/>
        <v>14</v>
      </c>
      <c r="DT19" s="82">
        <f t="shared" si="108"/>
        <v>1</v>
      </c>
      <c r="DU19" s="82">
        <f t="shared" si="80"/>
        <v>31.25</v>
      </c>
      <c r="DV19" s="84">
        <f t="shared" si="81"/>
        <v>8</v>
      </c>
      <c r="DW19" s="112">
        <f t="shared" si="82"/>
        <v>4.25</v>
      </c>
      <c r="DX19" s="83">
        <v>15</v>
      </c>
      <c r="DY19" s="83">
        <f t="shared" si="109"/>
        <v>0</v>
      </c>
      <c r="DZ19" s="81" t="e">
        <f t="shared" si="83"/>
        <v>#VALUE!</v>
      </c>
      <c r="EA19" s="96" t="str">
        <f t="shared" si="110"/>
        <v xml:space="preserve"> </v>
      </c>
      <c r="EB19" s="82" t="str">
        <f t="shared" si="84"/>
        <v xml:space="preserve"> </v>
      </c>
      <c r="EC19" s="84" t="str">
        <f t="shared" si="85"/>
        <v xml:space="preserve"> </v>
      </c>
      <c r="ED19" s="112" t="str">
        <f t="shared" si="86"/>
        <v xml:space="preserve"> </v>
      </c>
      <c r="EE19" s="83">
        <v>15</v>
      </c>
      <c r="EF19" s="83">
        <f t="shared" si="111"/>
        <v>-14</v>
      </c>
      <c r="EG19" s="81" t="e">
        <f t="shared" si="87"/>
        <v>#VALUE!</v>
      </c>
      <c r="EH19" s="96" t="str">
        <f t="shared" si="112"/>
        <v xml:space="preserve"> </v>
      </c>
      <c r="EI19" s="82" t="str">
        <f t="shared" si="88"/>
        <v xml:space="preserve"> </v>
      </c>
      <c r="EJ19" s="84" t="str">
        <f t="shared" si="89"/>
        <v xml:space="preserve"> </v>
      </c>
      <c r="EK19" s="112" t="str">
        <f t="shared" si="90"/>
        <v xml:space="preserve"> </v>
      </c>
      <c r="EL19" s="83">
        <v>15</v>
      </c>
      <c r="EM19" s="83">
        <f t="shared" si="113"/>
        <v>-14</v>
      </c>
      <c r="EN19" s="86">
        <f t="shared" si="91"/>
        <v>-0.25</v>
      </c>
      <c r="EO19" s="65"/>
      <c r="EP19" s="87">
        <f t="shared" si="92"/>
        <v>31</v>
      </c>
      <c r="EQ19" s="88">
        <f t="shared" si="93"/>
        <v>8</v>
      </c>
      <c r="ER19" s="89">
        <f t="shared" si="94"/>
        <v>80</v>
      </c>
      <c r="ES19" s="90">
        <f t="shared" si="95"/>
        <v>4</v>
      </c>
      <c r="ET19" s="91">
        <v>15</v>
      </c>
      <c r="EU19" s="91">
        <v>1</v>
      </c>
      <c r="EV19" s="84">
        <f t="shared" si="96"/>
        <v>8</v>
      </c>
      <c r="EW19" s="92" t="str">
        <f t="shared" si="97"/>
        <v>Николай Котов</v>
      </c>
      <c r="EX19" s="93">
        <f t="shared" si="98"/>
        <v>24</v>
      </c>
    </row>
    <row r="20" spans="1:154">
      <c r="A20" s="66">
        <v>16</v>
      </c>
      <c r="B20" s="103" t="s">
        <v>85</v>
      </c>
      <c r="C20" s="104">
        <v>16.7</v>
      </c>
      <c r="D20" s="104">
        <v>5.8</v>
      </c>
      <c r="E20" s="104">
        <v>16.399999999999999</v>
      </c>
      <c r="F20" s="104">
        <v>5.95</v>
      </c>
      <c r="G20" s="104">
        <v>14.3</v>
      </c>
      <c r="H20" s="104">
        <v>2.1</v>
      </c>
      <c r="I20" s="105">
        <v>12.7</v>
      </c>
      <c r="J20" s="69">
        <f t="shared" si="115"/>
        <v>97.22</v>
      </c>
      <c r="K20" s="70">
        <f t="shared" si="0"/>
        <v>53.081699999999998</v>
      </c>
      <c r="L20" s="70">
        <f t="shared" si="114"/>
        <v>53.268235294117645</v>
      </c>
      <c r="M20" s="48"/>
      <c r="N20" s="48"/>
      <c r="O20" s="122" t="s">
        <v>86</v>
      </c>
      <c r="P20" s="106" t="s">
        <v>127</v>
      </c>
      <c r="Q20" s="73">
        <f t="shared" si="2"/>
        <v>53.081699999999998</v>
      </c>
      <c r="R20" s="73">
        <f t="shared" si="3"/>
        <v>53.268235294117645</v>
      </c>
      <c r="S20" s="74">
        <v>1</v>
      </c>
      <c r="T20" s="74" t="s">
        <v>74</v>
      </c>
      <c r="U20" s="75">
        <v>20</v>
      </c>
      <c r="V20" s="76">
        <f t="shared" si="4"/>
        <v>0.99738557610708356</v>
      </c>
      <c r="W20" s="76">
        <f t="shared" si="5"/>
        <v>0.99768893978810835</v>
      </c>
      <c r="X20" s="76">
        <f t="shared" si="6"/>
        <v>0.99828234197879329</v>
      </c>
      <c r="Y20" s="77" t="s">
        <v>145</v>
      </c>
      <c r="Z20" s="78" t="str">
        <f t="shared" si="7"/>
        <v xml:space="preserve"> </v>
      </c>
      <c r="AA20" s="79" t="str">
        <f t="shared" si="8"/>
        <v>n/s</v>
      </c>
      <c r="AB20" s="78" t="str">
        <f t="shared" si="9"/>
        <v xml:space="preserve"> </v>
      </c>
      <c r="AC20" s="79" t="str">
        <f t="shared" si="10"/>
        <v>n/s</v>
      </c>
      <c r="AD20" s="77" t="s">
        <v>145</v>
      </c>
      <c r="AE20" s="78" t="str">
        <f t="shared" si="11"/>
        <v xml:space="preserve"> </v>
      </c>
      <c r="AF20" s="79" t="str">
        <f t="shared" si="12"/>
        <v>n/s</v>
      </c>
      <c r="AG20" s="78" t="str">
        <f t="shared" si="13"/>
        <v xml:space="preserve"> </v>
      </c>
      <c r="AH20" s="79" t="str">
        <f t="shared" si="14"/>
        <v>n/s</v>
      </c>
      <c r="AI20" s="77" t="s">
        <v>145</v>
      </c>
      <c r="AJ20" s="78" t="str">
        <f t="shared" si="15"/>
        <v xml:space="preserve"> </v>
      </c>
      <c r="AK20" s="79" t="str">
        <f t="shared" si="16"/>
        <v>n/s</v>
      </c>
      <c r="AL20" s="78" t="str">
        <f t="shared" si="17"/>
        <v xml:space="preserve"> </v>
      </c>
      <c r="AM20" s="79" t="str">
        <f t="shared" si="18"/>
        <v>n/s</v>
      </c>
      <c r="AN20" s="77" t="s">
        <v>145</v>
      </c>
      <c r="AO20" s="78" t="str">
        <f t="shared" si="19"/>
        <v xml:space="preserve"> </v>
      </c>
      <c r="AP20" s="79" t="str">
        <f t="shared" si="20"/>
        <v>n/s</v>
      </c>
      <c r="AQ20" s="78" t="str">
        <f t="shared" si="21"/>
        <v xml:space="preserve"> </v>
      </c>
      <c r="AR20" s="79" t="str">
        <f t="shared" si="22"/>
        <v>n/s</v>
      </c>
      <c r="AS20" s="77" t="s">
        <v>145</v>
      </c>
      <c r="AT20" s="78" t="str">
        <f t="shared" si="23"/>
        <v xml:space="preserve"> </v>
      </c>
      <c r="AU20" s="79" t="str">
        <f t="shared" si="24"/>
        <v>n/s</v>
      </c>
      <c r="AV20" s="78" t="str">
        <f t="shared" si="25"/>
        <v xml:space="preserve"> </v>
      </c>
      <c r="AW20" s="79" t="str">
        <f t="shared" si="26"/>
        <v>n/s</v>
      </c>
      <c r="AX20" s="99" t="s">
        <v>145</v>
      </c>
      <c r="AY20" s="78" t="str">
        <f t="shared" si="27"/>
        <v xml:space="preserve"> </v>
      </c>
      <c r="AZ20" s="79" t="str">
        <f t="shared" si="28"/>
        <v>n/s</v>
      </c>
      <c r="BA20" s="78" t="str">
        <f t="shared" si="29"/>
        <v xml:space="preserve"> </v>
      </c>
      <c r="BB20" s="79" t="str">
        <f t="shared" si="30"/>
        <v>n/s</v>
      </c>
      <c r="BC20" s="77" t="s">
        <v>145</v>
      </c>
      <c r="BD20" s="78" t="str">
        <f t="shared" si="31"/>
        <v xml:space="preserve"> </v>
      </c>
      <c r="BE20" s="79" t="str">
        <f t="shared" si="32"/>
        <v>n/s</v>
      </c>
      <c r="BF20" s="78" t="str">
        <f t="shared" si="33"/>
        <v xml:space="preserve"> </v>
      </c>
      <c r="BG20" s="79" t="str">
        <f t="shared" si="34"/>
        <v>n/s</v>
      </c>
      <c r="BH20" s="77" t="s">
        <v>145</v>
      </c>
      <c r="BI20" s="78" t="str">
        <f t="shared" si="35"/>
        <v xml:space="preserve"> </v>
      </c>
      <c r="BJ20" s="79" t="str">
        <f t="shared" si="36"/>
        <v>n/s</v>
      </c>
      <c r="BK20" s="78" t="str">
        <f t="shared" si="37"/>
        <v xml:space="preserve"> </v>
      </c>
      <c r="BL20" s="79" t="str">
        <f t="shared" si="38"/>
        <v>n/s</v>
      </c>
      <c r="BM20" s="77"/>
      <c r="BN20" s="78" t="str">
        <f t="shared" si="39"/>
        <v/>
      </c>
      <c r="BO20" s="79">
        <f t="shared" si="40"/>
        <v>0</v>
      </c>
      <c r="BP20" s="78" t="str">
        <f t="shared" si="41"/>
        <v xml:space="preserve"> </v>
      </c>
      <c r="BQ20" s="79" t="e">
        <f t="shared" si="42"/>
        <v>#VALUE!</v>
      </c>
      <c r="BR20" s="99"/>
      <c r="BS20" s="78" t="str">
        <f t="shared" si="43"/>
        <v/>
      </c>
      <c r="BT20" s="79">
        <f t="shared" si="44"/>
        <v>0</v>
      </c>
      <c r="BU20" s="78" t="str">
        <f t="shared" si="45"/>
        <v xml:space="preserve"> </v>
      </c>
      <c r="BV20" s="79" t="e">
        <f t="shared" si="46"/>
        <v>#VALUE!</v>
      </c>
      <c r="BW20" s="33"/>
      <c r="BX20" s="80">
        <f t="shared" si="47"/>
        <v>20</v>
      </c>
      <c r="BY20" s="81" t="str">
        <f t="shared" si="48"/>
        <v>n/s</v>
      </c>
      <c r="BZ20" s="96">
        <f t="shared" si="49"/>
        <v>0</v>
      </c>
      <c r="CA20" s="83">
        <v>16</v>
      </c>
      <c r="CB20" s="83">
        <f t="shared" si="100"/>
        <v>0</v>
      </c>
      <c r="CC20" s="81" t="str">
        <f t="shared" si="50"/>
        <v>n/s</v>
      </c>
      <c r="CD20" s="96">
        <f t="shared" si="51"/>
        <v>0</v>
      </c>
      <c r="CE20" s="82">
        <f t="shared" si="52"/>
        <v>0</v>
      </c>
      <c r="CF20" s="111">
        <f t="shared" si="53"/>
        <v>16</v>
      </c>
      <c r="CG20" s="112">
        <f t="shared" si="54"/>
        <v>0</v>
      </c>
      <c r="CH20" s="83">
        <v>16</v>
      </c>
      <c r="CI20" s="83">
        <f t="shared" si="101"/>
        <v>-6</v>
      </c>
      <c r="CJ20" s="81" t="str">
        <f t="shared" si="55"/>
        <v>n/s</v>
      </c>
      <c r="CK20" s="174">
        <f t="shared" si="102"/>
        <v>0</v>
      </c>
      <c r="CL20" s="82">
        <f t="shared" si="56"/>
        <v>0</v>
      </c>
      <c r="CM20" s="111">
        <f t="shared" si="57"/>
        <v>16</v>
      </c>
      <c r="CN20" s="112">
        <f t="shared" si="58"/>
        <v>0</v>
      </c>
      <c r="CO20" s="83">
        <v>16</v>
      </c>
      <c r="CP20" s="83">
        <f t="shared" si="103"/>
        <v>-5</v>
      </c>
      <c r="CQ20" s="81" t="str">
        <f t="shared" si="59"/>
        <v>n/s</v>
      </c>
      <c r="CR20" s="96">
        <f t="shared" si="60"/>
        <v>0</v>
      </c>
      <c r="CS20" s="82">
        <f t="shared" si="61"/>
        <v>0</v>
      </c>
      <c r="CT20" s="111">
        <f t="shared" si="62"/>
        <v>16</v>
      </c>
      <c r="CU20" s="112">
        <f t="shared" si="63"/>
        <v>0</v>
      </c>
      <c r="CV20" s="83">
        <v>16</v>
      </c>
      <c r="CW20" s="83">
        <f t="shared" si="104"/>
        <v>-3</v>
      </c>
      <c r="CX20" s="81" t="str">
        <f t="shared" si="64"/>
        <v>n/s</v>
      </c>
      <c r="CY20" s="96">
        <f t="shared" si="65"/>
        <v>0</v>
      </c>
      <c r="CZ20" s="82">
        <f t="shared" si="66"/>
        <v>0</v>
      </c>
      <c r="DA20" s="111">
        <f t="shared" si="67"/>
        <v>16</v>
      </c>
      <c r="DB20" s="112">
        <f t="shared" si="68"/>
        <v>0</v>
      </c>
      <c r="DC20" s="83">
        <v>16</v>
      </c>
      <c r="DD20" s="83">
        <f t="shared" si="105"/>
        <v>-3</v>
      </c>
      <c r="DE20" s="81" t="str">
        <f t="shared" si="69"/>
        <v>n/s</v>
      </c>
      <c r="DF20" s="96">
        <f t="shared" si="70"/>
        <v>0</v>
      </c>
      <c r="DG20" s="82">
        <f t="shared" si="71"/>
        <v>0</v>
      </c>
      <c r="DH20" s="111">
        <f t="shared" si="72"/>
        <v>16</v>
      </c>
      <c r="DI20" s="112">
        <f t="shared" si="73"/>
        <v>0</v>
      </c>
      <c r="DJ20" s="83">
        <v>16</v>
      </c>
      <c r="DK20" s="83">
        <f t="shared" si="106"/>
        <v>-3</v>
      </c>
      <c r="DL20" s="81" t="str">
        <f t="shared" si="74"/>
        <v>n/s</v>
      </c>
      <c r="DM20" s="96">
        <f t="shared" si="75"/>
        <v>0</v>
      </c>
      <c r="DN20" s="82">
        <f t="shared" si="76"/>
        <v>0</v>
      </c>
      <c r="DO20" s="111">
        <f t="shared" si="77"/>
        <v>18</v>
      </c>
      <c r="DP20" s="112">
        <f t="shared" si="78"/>
        <v>0.25</v>
      </c>
      <c r="DQ20" s="112">
        <v>16</v>
      </c>
      <c r="DR20" s="83">
        <f t="shared" si="107"/>
        <v>-1</v>
      </c>
      <c r="DS20" s="81" t="str">
        <f t="shared" si="79"/>
        <v>n/s</v>
      </c>
      <c r="DT20" s="82">
        <f t="shared" si="108"/>
        <v>0</v>
      </c>
      <c r="DU20" s="82">
        <f t="shared" si="80"/>
        <v>0</v>
      </c>
      <c r="DV20" s="84">
        <f t="shared" si="81"/>
        <v>18</v>
      </c>
      <c r="DW20" s="112">
        <f t="shared" si="82"/>
        <v>0.25</v>
      </c>
      <c r="DX20" s="83">
        <v>16</v>
      </c>
      <c r="DY20" s="83">
        <f t="shared" si="109"/>
        <v>-1</v>
      </c>
      <c r="DZ20" s="81" t="e">
        <f t="shared" si="83"/>
        <v>#VALUE!</v>
      </c>
      <c r="EA20" s="96" t="str">
        <f t="shared" si="110"/>
        <v xml:space="preserve"> </v>
      </c>
      <c r="EB20" s="82" t="str">
        <f t="shared" si="84"/>
        <v xml:space="preserve"> </v>
      </c>
      <c r="EC20" s="84" t="str">
        <f t="shared" si="85"/>
        <v xml:space="preserve"> </v>
      </c>
      <c r="ED20" s="112" t="str">
        <f t="shared" si="86"/>
        <v xml:space="preserve"> </v>
      </c>
      <c r="EE20" s="83">
        <v>16</v>
      </c>
      <c r="EF20" s="83">
        <f t="shared" si="111"/>
        <v>-15</v>
      </c>
      <c r="EG20" s="81" t="e">
        <f t="shared" si="87"/>
        <v>#VALUE!</v>
      </c>
      <c r="EH20" s="96" t="str">
        <f t="shared" si="112"/>
        <v xml:space="preserve"> </v>
      </c>
      <c r="EI20" s="82" t="str">
        <f t="shared" si="88"/>
        <v xml:space="preserve"> </v>
      </c>
      <c r="EJ20" s="84" t="str">
        <f t="shared" si="89"/>
        <v xml:space="preserve"> </v>
      </c>
      <c r="EK20" s="112" t="str">
        <f t="shared" si="90"/>
        <v xml:space="preserve"> </v>
      </c>
      <c r="EL20" s="83">
        <v>16</v>
      </c>
      <c r="EM20" s="83">
        <f t="shared" si="113"/>
        <v>-15</v>
      </c>
      <c r="EN20" s="86">
        <f t="shared" si="91"/>
        <v>-99</v>
      </c>
      <c r="EO20" s="65"/>
      <c r="EP20" s="87">
        <f t="shared" si="92"/>
        <v>-99</v>
      </c>
      <c r="EQ20" s="88">
        <f t="shared" si="93"/>
        <v>19</v>
      </c>
      <c r="ER20" s="89">
        <f t="shared" si="94"/>
        <v>98</v>
      </c>
      <c r="ES20" s="90">
        <f t="shared" si="95"/>
        <v>1</v>
      </c>
      <c r="ET20" s="91">
        <v>16</v>
      </c>
      <c r="EU20" s="91">
        <v>1</v>
      </c>
      <c r="EV20" s="84">
        <f t="shared" si="96"/>
        <v>19</v>
      </c>
      <c r="EW20" s="92" t="str">
        <f t="shared" si="97"/>
        <v>Андрей Анакин</v>
      </c>
      <c r="EX20" s="93">
        <f t="shared" si="98"/>
        <v>20</v>
      </c>
    </row>
    <row r="21" spans="1:154">
      <c r="A21" s="66">
        <v>17</v>
      </c>
      <c r="B21" s="103" t="s">
        <v>85</v>
      </c>
      <c r="C21" s="104">
        <v>16.7</v>
      </c>
      <c r="D21" s="104">
        <v>5.8</v>
      </c>
      <c r="E21" s="104">
        <v>16.399999999999999</v>
      </c>
      <c r="F21" s="104">
        <v>5.95</v>
      </c>
      <c r="G21" s="104">
        <v>14.3</v>
      </c>
      <c r="H21" s="104">
        <v>2.1</v>
      </c>
      <c r="I21" s="105">
        <v>12.7</v>
      </c>
      <c r="J21" s="69">
        <f t="shared" si="115"/>
        <v>97.22</v>
      </c>
      <c r="K21" s="70">
        <f t="shared" si="0"/>
        <v>53.081699999999998</v>
      </c>
      <c r="L21" s="70">
        <f t="shared" si="114"/>
        <v>53.268235294117645</v>
      </c>
      <c r="M21" s="48"/>
      <c r="N21" s="48"/>
      <c r="O21" s="122" t="s">
        <v>126</v>
      </c>
      <c r="P21" s="106" t="s">
        <v>78</v>
      </c>
      <c r="Q21" s="73">
        <f t="shared" si="2"/>
        <v>53.081699999999998</v>
      </c>
      <c r="R21" s="73">
        <f t="shared" si="3"/>
        <v>53.268235294117645</v>
      </c>
      <c r="S21" s="74">
        <v>1</v>
      </c>
      <c r="T21" s="74" t="s">
        <v>74</v>
      </c>
      <c r="U21" s="75">
        <v>12</v>
      </c>
      <c r="V21" s="76">
        <f t="shared" si="4"/>
        <v>0.99738557610708356</v>
      </c>
      <c r="W21" s="76">
        <f t="shared" si="5"/>
        <v>0.99768893978810835</v>
      </c>
      <c r="X21" s="76">
        <f t="shared" si="6"/>
        <v>0.99828234197879329</v>
      </c>
      <c r="Y21" s="77">
        <v>0.58266203703703701</v>
      </c>
      <c r="Z21" s="78">
        <f t="shared" si="7"/>
        <v>0.13821759259259259</v>
      </c>
      <c r="AA21" s="102">
        <f t="shared" si="8"/>
        <v>4</v>
      </c>
      <c r="AB21" s="78">
        <f t="shared" si="9"/>
        <v>0.13798018203600404</v>
      </c>
      <c r="AC21" s="79">
        <f t="shared" si="10"/>
        <v>4</v>
      </c>
      <c r="AD21" s="99">
        <v>0.52910879629629626</v>
      </c>
      <c r="AE21" s="78">
        <f t="shared" si="11"/>
        <v>0.15896990740740741</v>
      </c>
      <c r="AF21" s="79">
        <f t="shared" si="12"/>
        <v>3</v>
      </c>
      <c r="AG21" s="78">
        <f t="shared" si="13"/>
        <v>0.15869685147081858</v>
      </c>
      <c r="AH21" s="79">
        <f t="shared" si="14"/>
        <v>3</v>
      </c>
      <c r="AI21" s="77">
        <v>0.15831018518518519</v>
      </c>
      <c r="AJ21" s="78">
        <f t="shared" si="15"/>
        <v>0.81107638889345912</v>
      </c>
      <c r="AK21" s="79">
        <f t="shared" si="16"/>
        <v>4</v>
      </c>
      <c r="AL21" s="78">
        <f t="shared" si="17"/>
        <v>0.80968323702826495</v>
      </c>
      <c r="AM21" s="79">
        <f t="shared" si="18"/>
        <v>4</v>
      </c>
      <c r="AN21" s="77">
        <v>0.74887731481481479</v>
      </c>
      <c r="AO21" s="78">
        <f t="shared" si="19"/>
        <v>8.9155092592592577E-2</v>
      </c>
      <c r="AP21" s="79">
        <f t="shared" si="20"/>
        <v>5</v>
      </c>
      <c r="AQ21" s="78">
        <f t="shared" si="21"/>
        <v>8.8949049805414321E-2</v>
      </c>
      <c r="AR21" s="79">
        <f t="shared" si="22"/>
        <v>4</v>
      </c>
      <c r="AS21" s="99">
        <v>0.80383101851851846</v>
      </c>
      <c r="AT21" s="78">
        <f t="shared" si="23"/>
        <v>4.3414351851851829E-2</v>
      </c>
      <c r="AU21" s="79">
        <f t="shared" si="24"/>
        <v>2</v>
      </c>
      <c r="AV21" s="78">
        <f t="shared" si="25"/>
        <v>4.3339780842158004E-2</v>
      </c>
      <c r="AW21" s="79">
        <f t="shared" si="26"/>
        <v>2</v>
      </c>
      <c r="AX21" s="99">
        <v>0.73744212962962974</v>
      </c>
      <c r="AY21" s="78">
        <f t="shared" si="27"/>
        <v>8.4664351851851949E-2</v>
      </c>
      <c r="AZ21" s="79">
        <f t="shared" si="28"/>
        <v>3</v>
      </c>
      <c r="BA21" s="78">
        <f t="shared" si="29"/>
        <v>8.4518927448783351E-2</v>
      </c>
      <c r="BB21" s="79">
        <f t="shared" si="30"/>
        <v>3</v>
      </c>
      <c r="BC21" s="77">
        <v>0.70572916666666663</v>
      </c>
      <c r="BD21" s="78">
        <f t="shared" si="31"/>
        <v>0.27517361111111105</v>
      </c>
      <c r="BE21" s="79">
        <f t="shared" si="32"/>
        <v>4</v>
      </c>
      <c r="BF21" s="78">
        <f t="shared" si="33"/>
        <v>0.27470095695076163</v>
      </c>
      <c r="BG21" s="79">
        <f t="shared" si="34"/>
        <v>3</v>
      </c>
      <c r="BH21" s="77">
        <v>0.55819444444444444</v>
      </c>
      <c r="BI21" s="78">
        <f t="shared" si="35"/>
        <v>0.12972222222222224</v>
      </c>
      <c r="BJ21" s="79">
        <f t="shared" si="36"/>
        <v>5</v>
      </c>
      <c r="BK21" s="78">
        <f t="shared" si="37"/>
        <v>0.1294224263558463</v>
      </c>
      <c r="BL21" s="79">
        <f t="shared" si="38"/>
        <v>5</v>
      </c>
      <c r="BM21" s="77"/>
      <c r="BN21" s="78" t="str">
        <f t="shared" si="39"/>
        <v/>
      </c>
      <c r="BO21" s="79">
        <f t="shared" si="40"/>
        <v>0</v>
      </c>
      <c r="BP21" s="78" t="str">
        <f t="shared" si="41"/>
        <v xml:space="preserve"> </v>
      </c>
      <c r="BQ21" s="79" t="e">
        <f t="shared" si="42"/>
        <v>#VALUE!</v>
      </c>
      <c r="BR21" s="99"/>
      <c r="BS21" s="78" t="str">
        <f t="shared" si="43"/>
        <v/>
      </c>
      <c r="BT21" s="79">
        <f t="shared" si="44"/>
        <v>0</v>
      </c>
      <c r="BU21" s="78" t="str">
        <f t="shared" si="45"/>
        <v xml:space="preserve"> </v>
      </c>
      <c r="BV21" s="79" t="e">
        <f t="shared" si="46"/>
        <v>#VALUE!</v>
      </c>
      <c r="BW21" s="33"/>
      <c r="BX21" s="80">
        <f t="shared" si="47"/>
        <v>12</v>
      </c>
      <c r="BY21" s="81">
        <f t="shared" si="48"/>
        <v>4</v>
      </c>
      <c r="BZ21" s="96">
        <f t="shared" si="49"/>
        <v>12</v>
      </c>
      <c r="CA21" s="83">
        <v>17</v>
      </c>
      <c r="CB21" s="83">
        <f t="shared" si="100"/>
        <v>-1</v>
      </c>
      <c r="CC21" s="81">
        <f t="shared" si="50"/>
        <v>3</v>
      </c>
      <c r="CD21" s="96">
        <f t="shared" si="51"/>
        <v>7</v>
      </c>
      <c r="CE21" s="82">
        <f t="shared" si="52"/>
        <v>19</v>
      </c>
      <c r="CF21" s="111">
        <f t="shared" si="53"/>
        <v>4</v>
      </c>
      <c r="CG21" s="112">
        <f t="shared" si="54"/>
        <v>0</v>
      </c>
      <c r="CH21" s="83">
        <v>17</v>
      </c>
      <c r="CI21" s="83">
        <f t="shared" si="101"/>
        <v>-7</v>
      </c>
      <c r="CJ21" s="81">
        <f t="shared" si="55"/>
        <v>4</v>
      </c>
      <c r="CK21" s="174">
        <f t="shared" si="102"/>
        <v>14</v>
      </c>
      <c r="CL21" s="82">
        <f t="shared" si="56"/>
        <v>33</v>
      </c>
      <c r="CM21" s="111">
        <f t="shared" si="57"/>
        <v>3</v>
      </c>
      <c r="CN21" s="112">
        <f t="shared" si="58"/>
        <v>0</v>
      </c>
      <c r="CO21" s="83">
        <v>17</v>
      </c>
      <c r="CP21" s="83">
        <f t="shared" si="103"/>
        <v>-6</v>
      </c>
      <c r="CQ21" s="81">
        <f t="shared" si="59"/>
        <v>4</v>
      </c>
      <c r="CR21" s="96">
        <f t="shared" si="60"/>
        <v>9</v>
      </c>
      <c r="CS21" s="82">
        <f t="shared" si="61"/>
        <v>42</v>
      </c>
      <c r="CT21" s="111">
        <f t="shared" si="62"/>
        <v>3</v>
      </c>
      <c r="CU21" s="112">
        <f t="shared" si="63"/>
        <v>0</v>
      </c>
      <c r="CV21" s="83">
        <v>17</v>
      </c>
      <c r="CW21" s="83">
        <f t="shared" si="104"/>
        <v>-4</v>
      </c>
      <c r="CX21" s="81">
        <f t="shared" si="64"/>
        <v>2</v>
      </c>
      <c r="CY21" s="96">
        <f t="shared" si="65"/>
        <v>11</v>
      </c>
      <c r="CZ21" s="82">
        <f t="shared" si="66"/>
        <v>53</v>
      </c>
      <c r="DA21" s="111">
        <f t="shared" si="67"/>
        <v>3</v>
      </c>
      <c r="DB21" s="112">
        <f t="shared" si="68"/>
        <v>0</v>
      </c>
      <c r="DC21" s="83">
        <v>17</v>
      </c>
      <c r="DD21" s="83">
        <f t="shared" si="105"/>
        <v>-4</v>
      </c>
      <c r="DE21" s="81">
        <f t="shared" si="69"/>
        <v>3</v>
      </c>
      <c r="DF21" s="96">
        <f t="shared" si="70"/>
        <v>10</v>
      </c>
      <c r="DG21" s="82">
        <f t="shared" si="71"/>
        <v>63</v>
      </c>
      <c r="DH21" s="111">
        <f t="shared" si="72"/>
        <v>3</v>
      </c>
      <c r="DI21" s="112">
        <f t="shared" si="73"/>
        <v>0</v>
      </c>
      <c r="DJ21" s="83">
        <v>17</v>
      </c>
      <c r="DK21" s="83">
        <f t="shared" si="106"/>
        <v>-4</v>
      </c>
      <c r="DL21" s="81">
        <f t="shared" si="74"/>
        <v>3</v>
      </c>
      <c r="DM21" s="96">
        <f t="shared" si="75"/>
        <v>12</v>
      </c>
      <c r="DN21" s="82">
        <f t="shared" si="76"/>
        <v>75</v>
      </c>
      <c r="DO21" s="111">
        <f t="shared" si="77"/>
        <v>3</v>
      </c>
      <c r="DP21" s="112">
        <f t="shared" si="78"/>
        <v>0.25</v>
      </c>
      <c r="DQ21" s="112">
        <v>17</v>
      </c>
      <c r="DR21" s="83">
        <f t="shared" si="107"/>
        <v>-2</v>
      </c>
      <c r="DS21" s="81">
        <f t="shared" si="79"/>
        <v>5</v>
      </c>
      <c r="DT21" s="82">
        <f t="shared" si="108"/>
        <v>10</v>
      </c>
      <c r="DU21" s="82">
        <f t="shared" si="80"/>
        <v>85</v>
      </c>
      <c r="DV21" s="84">
        <f t="shared" si="81"/>
        <v>3</v>
      </c>
      <c r="DW21" s="112">
        <f t="shared" si="82"/>
        <v>0.25</v>
      </c>
      <c r="DX21" s="83">
        <v>17</v>
      </c>
      <c r="DY21" s="83">
        <f t="shared" si="109"/>
        <v>-2</v>
      </c>
      <c r="DZ21" s="81" t="e">
        <f t="shared" si="83"/>
        <v>#VALUE!</v>
      </c>
      <c r="EA21" s="96" t="str">
        <f t="shared" si="110"/>
        <v xml:space="preserve"> </v>
      </c>
      <c r="EB21" s="82" t="str">
        <f t="shared" si="84"/>
        <v xml:space="preserve"> </v>
      </c>
      <c r="EC21" s="84" t="str">
        <f t="shared" si="85"/>
        <v xml:space="preserve"> </v>
      </c>
      <c r="ED21" s="112" t="str">
        <f t="shared" si="86"/>
        <v xml:space="preserve"> </v>
      </c>
      <c r="EE21" s="83">
        <v>17</v>
      </c>
      <c r="EF21" s="83">
        <f t="shared" si="111"/>
        <v>-16</v>
      </c>
      <c r="EG21" s="81" t="e">
        <f t="shared" si="87"/>
        <v>#VALUE!</v>
      </c>
      <c r="EH21" s="96" t="str">
        <f t="shared" si="112"/>
        <v xml:space="preserve"> </v>
      </c>
      <c r="EI21" s="82" t="str">
        <f t="shared" si="88"/>
        <v xml:space="preserve"> </v>
      </c>
      <c r="EJ21" s="84" t="str">
        <f t="shared" si="89"/>
        <v xml:space="preserve"> </v>
      </c>
      <c r="EK21" s="112" t="str">
        <f t="shared" si="90"/>
        <v xml:space="preserve"> </v>
      </c>
      <c r="EL21" s="83">
        <v>17</v>
      </c>
      <c r="EM21" s="83">
        <f t="shared" si="113"/>
        <v>-16</v>
      </c>
      <c r="EN21" s="86">
        <f t="shared" si="91"/>
        <v>-7</v>
      </c>
      <c r="EO21" s="65"/>
      <c r="EP21" s="87">
        <f t="shared" si="92"/>
        <v>78</v>
      </c>
      <c r="EQ21" s="88">
        <f t="shared" si="93"/>
        <v>3</v>
      </c>
      <c r="ER21" s="89">
        <f t="shared" si="94"/>
        <v>28</v>
      </c>
      <c r="ES21" s="90">
        <f t="shared" si="95"/>
        <v>0</v>
      </c>
      <c r="ET21" s="91">
        <v>17</v>
      </c>
      <c r="EU21" s="91">
        <v>1</v>
      </c>
      <c r="EV21" s="84">
        <f t="shared" si="96"/>
        <v>3</v>
      </c>
      <c r="EW21" s="92" t="str">
        <f t="shared" si="97"/>
        <v>Сергей Соловьёв</v>
      </c>
      <c r="EX21" s="93">
        <f t="shared" si="98"/>
        <v>12</v>
      </c>
    </row>
    <row r="22" spans="1:154">
      <c r="A22" s="66">
        <v>18</v>
      </c>
      <c r="B22" s="48" t="s">
        <v>88</v>
      </c>
      <c r="C22" s="126">
        <v>16.5</v>
      </c>
      <c r="D22" s="126">
        <v>8.57</v>
      </c>
      <c r="E22" s="126">
        <v>16.57</v>
      </c>
      <c r="F22" s="127">
        <v>5.6</v>
      </c>
      <c r="G22" s="127">
        <v>14.4</v>
      </c>
      <c r="H22" s="127">
        <v>2.15</v>
      </c>
      <c r="I22" s="128">
        <v>13.3</v>
      </c>
      <c r="J22" s="69">
        <f t="shared" si="115"/>
        <v>117.0985</v>
      </c>
      <c r="K22" s="129">
        <f t="shared" si="0"/>
        <v>52.753599999999999</v>
      </c>
      <c r="L22" s="129">
        <f t="shared" si="114"/>
        <v>50.929588235294119</v>
      </c>
      <c r="M22" s="48"/>
      <c r="N22" s="48"/>
      <c r="O22" s="95" t="s">
        <v>89</v>
      </c>
      <c r="P22" s="95" t="s">
        <v>90</v>
      </c>
      <c r="Q22" s="73">
        <f t="shared" si="2"/>
        <v>52.753599999999999</v>
      </c>
      <c r="R22" s="73">
        <f t="shared" si="3"/>
        <v>50.929588235294119</v>
      </c>
      <c r="S22" s="74">
        <v>1</v>
      </c>
      <c r="T22" s="74" t="s">
        <v>74</v>
      </c>
      <c r="U22" s="75">
        <v>2</v>
      </c>
      <c r="V22" s="76">
        <f t="shared" si="4"/>
        <v>1.0017788758887529</v>
      </c>
      <c r="W22" s="76">
        <f t="shared" si="5"/>
        <v>1.0015716614086365</v>
      </c>
      <c r="X22" s="76">
        <f t="shared" si="6"/>
        <v>0.99874841776467782</v>
      </c>
      <c r="Y22" s="99">
        <v>0.58226851851851846</v>
      </c>
      <c r="Z22" s="78">
        <f t="shared" si="7"/>
        <v>0.13782407407407404</v>
      </c>
      <c r="AA22" s="79">
        <f t="shared" si="8"/>
        <v>3</v>
      </c>
      <c r="AB22" s="78">
        <f t="shared" si="9"/>
        <v>0.13765157591136321</v>
      </c>
      <c r="AC22" s="79">
        <f t="shared" si="10"/>
        <v>3</v>
      </c>
      <c r="AD22" s="77">
        <v>0.52074074074074073</v>
      </c>
      <c r="AE22" s="78">
        <f t="shared" si="11"/>
        <v>0.15060185185185188</v>
      </c>
      <c r="AF22" s="79">
        <f t="shared" si="12"/>
        <v>2</v>
      </c>
      <c r="AG22" s="78">
        <f t="shared" si="13"/>
        <v>0.15041336124946747</v>
      </c>
      <c r="AH22" s="79">
        <f t="shared" si="14"/>
        <v>2</v>
      </c>
      <c r="AI22" s="77">
        <v>6.8981481481481477E-2</v>
      </c>
      <c r="AJ22" s="78">
        <f t="shared" si="15"/>
        <v>0.72174768518975552</v>
      </c>
      <c r="AK22" s="79">
        <f t="shared" si="16"/>
        <v>2</v>
      </c>
      <c r="AL22" s="78">
        <f t="shared" si="17"/>
        <v>0.72084435860858709</v>
      </c>
      <c r="AM22" s="79">
        <f t="shared" si="18"/>
        <v>2</v>
      </c>
      <c r="AN22" s="77">
        <v>0.7416666666666667</v>
      </c>
      <c r="AO22" s="78">
        <f t="shared" si="19"/>
        <v>8.1944444444444486E-2</v>
      </c>
      <c r="AP22" s="79">
        <f t="shared" si="20"/>
        <v>2</v>
      </c>
      <c r="AQ22" s="78">
        <f t="shared" si="21"/>
        <v>8.2073233365429973E-2</v>
      </c>
      <c r="AR22" s="79">
        <f t="shared" si="22"/>
        <v>2</v>
      </c>
      <c r="AS22" s="77">
        <v>0.80439814814814825</v>
      </c>
      <c r="AT22" s="78">
        <f t="shared" si="23"/>
        <v>4.3981481481481621E-2</v>
      </c>
      <c r="AU22" s="79">
        <f t="shared" si="24"/>
        <v>3</v>
      </c>
      <c r="AV22" s="78">
        <f t="shared" si="25"/>
        <v>4.392643504057625E-2</v>
      </c>
      <c r="AW22" s="79">
        <f t="shared" si="26"/>
        <v>3</v>
      </c>
      <c r="AX22" s="77">
        <v>0.73097222222222225</v>
      </c>
      <c r="AY22" s="78">
        <f t="shared" si="27"/>
        <v>7.8194444444444455E-2</v>
      </c>
      <c r="AZ22" s="79">
        <f t="shared" si="28"/>
        <v>2</v>
      </c>
      <c r="BA22" s="78">
        <f t="shared" si="29"/>
        <v>7.8096577666876901E-2</v>
      </c>
      <c r="BB22" s="79">
        <f t="shared" si="30"/>
        <v>2</v>
      </c>
      <c r="BC22" s="77">
        <v>0.70982638888888883</v>
      </c>
      <c r="BD22" s="78">
        <f t="shared" si="31"/>
        <v>0.27927083333333325</v>
      </c>
      <c r="BE22" s="79">
        <f t="shared" si="32"/>
        <v>7</v>
      </c>
      <c r="BF22" s="78">
        <f t="shared" si="33"/>
        <v>0.27892130291948963</v>
      </c>
      <c r="BG22" s="79">
        <f t="shared" si="34"/>
        <v>7</v>
      </c>
      <c r="BH22" s="77">
        <v>0.54320601851851846</v>
      </c>
      <c r="BI22" s="78">
        <f t="shared" si="35"/>
        <v>0.11473379629629626</v>
      </c>
      <c r="BJ22" s="79">
        <f t="shared" si="36"/>
        <v>2</v>
      </c>
      <c r="BK22" s="78">
        <f t="shared" si="37"/>
        <v>0.11491411897620152</v>
      </c>
      <c r="BL22" s="79">
        <f t="shared" si="38"/>
        <v>2</v>
      </c>
      <c r="BM22" s="77"/>
      <c r="BN22" s="78" t="str">
        <f t="shared" si="39"/>
        <v/>
      </c>
      <c r="BO22" s="79">
        <f t="shared" si="40"/>
        <v>0</v>
      </c>
      <c r="BP22" s="78" t="str">
        <f t="shared" si="41"/>
        <v xml:space="preserve"> </v>
      </c>
      <c r="BQ22" s="79" t="e">
        <f t="shared" si="42"/>
        <v>#VALUE!</v>
      </c>
      <c r="BR22" s="99"/>
      <c r="BS22" s="78" t="str">
        <f t="shared" si="43"/>
        <v/>
      </c>
      <c r="BT22" s="79">
        <f t="shared" si="44"/>
        <v>0</v>
      </c>
      <c r="BU22" s="78" t="str">
        <f t="shared" si="45"/>
        <v xml:space="preserve"> </v>
      </c>
      <c r="BV22" s="79" t="e">
        <f t="shared" si="46"/>
        <v>#VALUE!</v>
      </c>
      <c r="BW22" s="33"/>
      <c r="BX22" s="80">
        <f t="shared" si="47"/>
        <v>2</v>
      </c>
      <c r="BY22" s="81">
        <f t="shared" si="48"/>
        <v>3</v>
      </c>
      <c r="BZ22" s="96">
        <f t="shared" si="49"/>
        <v>13</v>
      </c>
      <c r="CA22" s="83">
        <v>18</v>
      </c>
      <c r="CB22" s="83">
        <f t="shared" si="100"/>
        <v>-2</v>
      </c>
      <c r="CC22" s="81">
        <f t="shared" si="50"/>
        <v>2</v>
      </c>
      <c r="CD22" s="96">
        <f t="shared" si="51"/>
        <v>8</v>
      </c>
      <c r="CE22" s="82">
        <f t="shared" si="52"/>
        <v>21</v>
      </c>
      <c r="CF22" s="111">
        <f t="shared" si="53"/>
        <v>2</v>
      </c>
      <c r="CG22" s="112">
        <f t="shared" si="54"/>
        <v>0</v>
      </c>
      <c r="CH22" s="83">
        <v>18</v>
      </c>
      <c r="CI22" s="83">
        <f t="shared" si="101"/>
        <v>-8</v>
      </c>
      <c r="CJ22" s="81">
        <f t="shared" si="55"/>
        <v>2</v>
      </c>
      <c r="CK22" s="174">
        <f t="shared" si="102"/>
        <v>18</v>
      </c>
      <c r="CL22" s="82">
        <f t="shared" si="56"/>
        <v>39</v>
      </c>
      <c r="CM22" s="111">
        <f t="shared" si="57"/>
        <v>2</v>
      </c>
      <c r="CN22" s="112">
        <f t="shared" si="58"/>
        <v>0</v>
      </c>
      <c r="CO22" s="83">
        <v>18</v>
      </c>
      <c r="CP22" s="83">
        <f t="shared" si="103"/>
        <v>-7</v>
      </c>
      <c r="CQ22" s="81">
        <f t="shared" si="59"/>
        <v>2</v>
      </c>
      <c r="CR22" s="96">
        <f t="shared" si="60"/>
        <v>11</v>
      </c>
      <c r="CS22" s="82">
        <f t="shared" si="61"/>
        <v>50</v>
      </c>
      <c r="CT22" s="111">
        <f t="shared" si="62"/>
        <v>2</v>
      </c>
      <c r="CU22" s="112">
        <f t="shared" si="63"/>
        <v>0</v>
      </c>
      <c r="CV22" s="83">
        <v>18</v>
      </c>
      <c r="CW22" s="83">
        <f t="shared" si="104"/>
        <v>-5</v>
      </c>
      <c r="CX22" s="81">
        <f t="shared" si="64"/>
        <v>3</v>
      </c>
      <c r="CY22" s="96">
        <f t="shared" si="65"/>
        <v>10</v>
      </c>
      <c r="CZ22" s="82">
        <f t="shared" si="66"/>
        <v>60</v>
      </c>
      <c r="DA22" s="111">
        <f t="shared" si="67"/>
        <v>2</v>
      </c>
      <c r="DB22" s="112">
        <f t="shared" si="68"/>
        <v>0</v>
      </c>
      <c r="DC22" s="83">
        <v>18</v>
      </c>
      <c r="DD22" s="83">
        <f t="shared" si="105"/>
        <v>-5</v>
      </c>
      <c r="DE22" s="81">
        <f t="shared" si="69"/>
        <v>2</v>
      </c>
      <c r="DF22" s="96">
        <f t="shared" si="70"/>
        <v>11</v>
      </c>
      <c r="DG22" s="82">
        <f t="shared" si="71"/>
        <v>71</v>
      </c>
      <c r="DH22" s="111">
        <f t="shared" si="72"/>
        <v>2</v>
      </c>
      <c r="DI22" s="112">
        <f t="shared" si="73"/>
        <v>0</v>
      </c>
      <c r="DJ22" s="83">
        <v>18</v>
      </c>
      <c r="DK22" s="83">
        <f t="shared" si="106"/>
        <v>-5</v>
      </c>
      <c r="DL22" s="81">
        <f t="shared" si="74"/>
        <v>7</v>
      </c>
      <c r="DM22" s="96">
        <f t="shared" si="75"/>
        <v>8</v>
      </c>
      <c r="DN22" s="82">
        <f t="shared" si="76"/>
        <v>79</v>
      </c>
      <c r="DO22" s="111">
        <f t="shared" si="77"/>
        <v>2</v>
      </c>
      <c r="DP22" s="112">
        <f t="shared" si="78"/>
        <v>0</v>
      </c>
      <c r="DQ22" s="112">
        <v>18</v>
      </c>
      <c r="DR22" s="83">
        <f t="shared" si="107"/>
        <v>-3</v>
      </c>
      <c r="DS22" s="81">
        <f t="shared" si="79"/>
        <v>2</v>
      </c>
      <c r="DT22" s="82">
        <f t="shared" si="108"/>
        <v>13</v>
      </c>
      <c r="DU22" s="82">
        <f t="shared" si="80"/>
        <v>92</v>
      </c>
      <c r="DV22" s="84">
        <f t="shared" si="81"/>
        <v>2</v>
      </c>
      <c r="DW22" s="112">
        <f t="shared" si="82"/>
        <v>0</v>
      </c>
      <c r="DX22" s="83">
        <v>18</v>
      </c>
      <c r="DY22" s="83">
        <f t="shared" si="109"/>
        <v>-3</v>
      </c>
      <c r="DZ22" s="81" t="e">
        <f t="shared" si="83"/>
        <v>#VALUE!</v>
      </c>
      <c r="EA22" s="96" t="str">
        <f t="shared" si="110"/>
        <v xml:space="preserve"> </v>
      </c>
      <c r="EB22" s="82" t="str">
        <f t="shared" si="84"/>
        <v xml:space="preserve"> </v>
      </c>
      <c r="EC22" s="84" t="str">
        <f t="shared" si="85"/>
        <v xml:space="preserve"> </v>
      </c>
      <c r="ED22" s="112" t="str">
        <f t="shared" si="86"/>
        <v xml:space="preserve"> </v>
      </c>
      <c r="EE22" s="83">
        <v>18</v>
      </c>
      <c r="EF22" s="83">
        <f t="shared" si="111"/>
        <v>-17</v>
      </c>
      <c r="EG22" s="81" t="e">
        <f t="shared" si="87"/>
        <v>#VALUE!</v>
      </c>
      <c r="EH22" s="96" t="str">
        <f t="shared" si="112"/>
        <v xml:space="preserve"> </v>
      </c>
      <c r="EI22" s="82" t="str">
        <f t="shared" si="88"/>
        <v xml:space="preserve"> </v>
      </c>
      <c r="EJ22" s="84" t="str">
        <f t="shared" si="89"/>
        <v xml:space="preserve"> </v>
      </c>
      <c r="EK22" s="112" t="str">
        <f t="shared" si="90"/>
        <v xml:space="preserve"> </v>
      </c>
      <c r="EL22" s="83">
        <v>18</v>
      </c>
      <c r="EM22" s="83">
        <f t="shared" si="113"/>
        <v>-17</v>
      </c>
      <c r="EN22" s="86">
        <f t="shared" si="91"/>
        <v>-8</v>
      </c>
      <c r="EO22" s="65"/>
      <c r="EP22" s="100">
        <f t="shared" si="92"/>
        <v>84</v>
      </c>
      <c r="EQ22" s="88">
        <f t="shared" si="93"/>
        <v>2</v>
      </c>
      <c r="ER22" s="89">
        <f t="shared" si="94"/>
        <v>23</v>
      </c>
      <c r="ES22" s="90">
        <f t="shared" si="95"/>
        <v>-97</v>
      </c>
      <c r="ET22" s="91">
        <v>18</v>
      </c>
      <c r="EU22" s="91">
        <v>1</v>
      </c>
      <c r="EV22" s="84">
        <f t="shared" si="96"/>
        <v>2</v>
      </c>
      <c r="EW22" s="92" t="str">
        <f t="shared" si="97"/>
        <v>Михаил Анисимов</v>
      </c>
      <c r="EX22" s="93">
        <f t="shared" si="98"/>
        <v>2</v>
      </c>
    </row>
    <row r="23" spans="1:154" s="98" customFormat="1" ht="13.5" customHeight="1">
      <c r="A23" s="66">
        <v>19</v>
      </c>
      <c r="B23" s="48" t="s">
        <v>88</v>
      </c>
      <c r="C23" s="126">
        <v>16.5</v>
      </c>
      <c r="D23" s="126">
        <v>8.57</v>
      </c>
      <c r="E23" s="126">
        <v>16.57</v>
      </c>
      <c r="F23" s="127">
        <v>5.6</v>
      </c>
      <c r="G23" s="127">
        <v>14.4</v>
      </c>
      <c r="H23" s="127">
        <v>2.15</v>
      </c>
      <c r="I23" s="128">
        <v>13.3</v>
      </c>
      <c r="J23" s="69">
        <f t="shared" si="115"/>
        <v>117.0985</v>
      </c>
      <c r="K23" s="129">
        <f t="shared" si="0"/>
        <v>52.753599999999999</v>
      </c>
      <c r="L23" s="129">
        <f t="shared" si="114"/>
        <v>50.929588235294119</v>
      </c>
      <c r="M23" s="48"/>
      <c r="N23" s="48"/>
      <c r="O23" s="95" t="s">
        <v>91</v>
      </c>
      <c r="P23" s="95" t="s">
        <v>128</v>
      </c>
      <c r="Q23" s="73">
        <f t="shared" si="2"/>
        <v>52.753599999999999</v>
      </c>
      <c r="R23" s="73">
        <f t="shared" si="3"/>
        <v>50.929588235294119</v>
      </c>
      <c r="S23" s="74">
        <v>1</v>
      </c>
      <c r="T23" s="74" t="s">
        <v>74</v>
      </c>
      <c r="U23" s="75">
        <v>21</v>
      </c>
      <c r="V23" s="76">
        <f t="shared" si="4"/>
        <v>1.0017788758887529</v>
      </c>
      <c r="W23" s="76">
        <f t="shared" si="5"/>
        <v>1.0015716614086365</v>
      </c>
      <c r="X23" s="76">
        <f t="shared" si="6"/>
        <v>0.99874841776467782</v>
      </c>
      <c r="Y23" s="77" t="s">
        <v>145</v>
      </c>
      <c r="Z23" s="78" t="str">
        <f t="shared" si="7"/>
        <v xml:space="preserve"> </v>
      </c>
      <c r="AA23" s="79" t="str">
        <f t="shared" si="8"/>
        <v>n/s</v>
      </c>
      <c r="AB23" s="78" t="str">
        <f t="shared" si="9"/>
        <v xml:space="preserve"> </v>
      </c>
      <c r="AC23" s="79" t="str">
        <f t="shared" si="10"/>
        <v>n/s</v>
      </c>
      <c r="AD23" s="77" t="s">
        <v>145</v>
      </c>
      <c r="AE23" s="78" t="str">
        <f t="shared" si="11"/>
        <v xml:space="preserve"> </v>
      </c>
      <c r="AF23" s="79" t="str">
        <f t="shared" si="12"/>
        <v>n/s</v>
      </c>
      <c r="AG23" s="78" t="str">
        <f t="shared" si="13"/>
        <v xml:space="preserve"> </v>
      </c>
      <c r="AH23" s="79" t="str">
        <f t="shared" si="14"/>
        <v>n/s</v>
      </c>
      <c r="AI23" s="77" t="s">
        <v>145</v>
      </c>
      <c r="AJ23" s="78" t="str">
        <f t="shared" si="15"/>
        <v xml:space="preserve"> </v>
      </c>
      <c r="AK23" s="79" t="str">
        <f t="shared" si="16"/>
        <v>n/s</v>
      </c>
      <c r="AL23" s="78" t="str">
        <f t="shared" si="17"/>
        <v xml:space="preserve"> </v>
      </c>
      <c r="AM23" s="79" t="str">
        <f t="shared" si="18"/>
        <v>n/s</v>
      </c>
      <c r="AN23" s="77" t="s">
        <v>145</v>
      </c>
      <c r="AO23" s="78" t="str">
        <f t="shared" si="19"/>
        <v xml:space="preserve"> </v>
      </c>
      <c r="AP23" s="79" t="str">
        <f t="shared" si="20"/>
        <v>n/s</v>
      </c>
      <c r="AQ23" s="78" t="str">
        <f t="shared" si="21"/>
        <v xml:space="preserve"> </v>
      </c>
      <c r="AR23" s="79" t="str">
        <f t="shared" si="22"/>
        <v>n/s</v>
      </c>
      <c r="AS23" s="77" t="s">
        <v>145</v>
      </c>
      <c r="AT23" s="78" t="str">
        <f t="shared" si="23"/>
        <v xml:space="preserve"> </v>
      </c>
      <c r="AU23" s="79" t="str">
        <f t="shared" si="24"/>
        <v>n/s</v>
      </c>
      <c r="AV23" s="78" t="str">
        <f t="shared" si="25"/>
        <v xml:space="preserve"> </v>
      </c>
      <c r="AW23" s="79" t="str">
        <f t="shared" si="26"/>
        <v>n/s</v>
      </c>
      <c r="AX23" s="99" t="s">
        <v>145</v>
      </c>
      <c r="AY23" s="78" t="str">
        <f t="shared" si="27"/>
        <v xml:space="preserve"> </v>
      </c>
      <c r="AZ23" s="79" t="str">
        <f t="shared" si="28"/>
        <v>n/s</v>
      </c>
      <c r="BA23" s="78" t="str">
        <f t="shared" si="29"/>
        <v xml:space="preserve"> </v>
      </c>
      <c r="BB23" s="79" t="str">
        <f t="shared" si="30"/>
        <v>n/s</v>
      </c>
      <c r="BC23" s="77">
        <v>0.67314814814814816</v>
      </c>
      <c r="BD23" s="78">
        <f t="shared" si="31"/>
        <v>0.24259259259259258</v>
      </c>
      <c r="BE23" s="79">
        <f t="shared" si="32"/>
        <v>1</v>
      </c>
      <c r="BF23" s="78">
        <f t="shared" si="33"/>
        <v>0.24228896801328295</v>
      </c>
      <c r="BG23" s="79">
        <f t="shared" si="34"/>
        <v>1</v>
      </c>
      <c r="BH23" s="99">
        <v>0.54415509259259254</v>
      </c>
      <c r="BI23" s="78">
        <f t="shared" si="35"/>
        <v>0.11568287037037034</v>
      </c>
      <c r="BJ23" s="79">
        <f t="shared" si="36"/>
        <v>3</v>
      </c>
      <c r="BK23" s="78">
        <f t="shared" si="37"/>
        <v>0.11586468467337176</v>
      </c>
      <c r="BL23" s="79">
        <f t="shared" si="38"/>
        <v>3</v>
      </c>
      <c r="BM23" s="99"/>
      <c r="BN23" s="78" t="str">
        <f t="shared" si="39"/>
        <v/>
      </c>
      <c r="BO23" s="79">
        <f t="shared" si="40"/>
        <v>0</v>
      </c>
      <c r="BP23" s="78" t="str">
        <f t="shared" si="41"/>
        <v xml:space="preserve"> </v>
      </c>
      <c r="BQ23" s="79" t="e">
        <f t="shared" si="42"/>
        <v>#VALUE!</v>
      </c>
      <c r="BR23" s="99"/>
      <c r="BS23" s="78" t="str">
        <f t="shared" si="43"/>
        <v/>
      </c>
      <c r="BT23" s="79">
        <f t="shared" si="44"/>
        <v>0</v>
      </c>
      <c r="BU23" s="78" t="str">
        <f t="shared" si="45"/>
        <v xml:space="preserve"> </v>
      </c>
      <c r="BV23" s="79" t="e">
        <f t="shared" si="46"/>
        <v>#VALUE!</v>
      </c>
      <c r="BW23" s="33"/>
      <c r="BX23" s="80">
        <f t="shared" si="47"/>
        <v>21</v>
      </c>
      <c r="BY23" s="81" t="str">
        <f t="shared" si="48"/>
        <v>n/s</v>
      </c>
      <c r="BZ23" s="96">
        <f t="shared" si="49"/>
        <v>0</v>
      </c>
      <c r="CA23" s="83">
        <v>19</v>
      </c>
      <c r="CB23" s="83">
        <f t="shared" si="100"/>
        <v>-3</v>
      </c>
      <c r="CC23" s="81" t="str">
        <f t="shared" si="50"/>
        <v>n/s</v>
      </c>
      <c r="CD23" s="96">
        <f t="shared" si="51"/>
        <v>0</v>
      </c>
      <c r="CE23" s="82">
        <f t="shared" si="52"/>
        <v>0</v>
      </c>
      <c r="CF23" s="111">
        <f t="shared" si="53"/>
        <v>16</v>
      </c>
      <c r="CG23" s="112">
        <f t="shared" si="54"/>
        <v>0</v>
      </c>
      <c r="CH23" s="83">
        <v>19</v>
      </c>
      <c r="CI23" s="83">
        <f t="shared" si="101"/>
        <v>-9</v>
      </c>
      <c r="CJ23" s="81" t="str">
        <f t="shared" si="55"/>
        <v>n/s</v>
      </c>
      <c r="CK23" s="174">
        <f t="shared" si="102"/>
        <v>0</v>
      </c>
      <c r="CL23" s="82">
        <f t="shared" si="56"/>
        <v>0</v>
      </c>
      <c r="CM23" s="111">
        <f t="shared" si="57"/>
        <v>16</v>
      </c>
      <c r="CN23" s="112">
        <f t="shared" si="58"/>
        <v>0</v>
      </c>
      <c r="CO23" s="83">
        <v>19</v>
      </c>
      <c r="CP23" s="83">
        <f t="shared" si="103"/>
        <v>-8</v>
      </c>
      <c r="CQ23" s="81" t="str">
        <f t="shared" si="59"/>
        <v>n/s</v>
      </c>
      <c r="CR23" s="96">
        <f t="shared" si="60"/>
        <v>0</v>
      </c>
      <c r="CS23" s="82">
        <f t="shared" si="61"/>
        <v>0</v>
      </c>
      <c r="CT23" s="111">
        <f t="shared" si="62"/>
        <v>16</v>
      </c>
      <c r="CU23" s="112">
        <f t="shared" si="63"/>
        <v>0</v>
      </c>
      <c r="CV23" s="83">
        <v>19</v>
      </c>
      <c r="CW23" s="83">
        <f t="shared" si="104"/>
        <v>-6</v>
      </c>
      <c r="CX23" s="81" t="str">
        <f t="shared" si="64"/>
        <v>n/s</v>
      </c>
      <c r="CY23" s="96">
        <f t="shared" si="65"/>
        <v>0</v>
      </c>
      <c r="CZ23" s="82">
        <f t="shared" si="66"/>
        <v>0</v>
      </c>
      <c r="DA23" s="111">
        <f t="shared" si="67"/>
        <v>16</v>
      </c>
      <c r="DB23" s="112">
        <f t="shared" si="68"/>
        <v>0</v>
      </c>
      <c r="DC23" s="83">
        <v>19</v>
      </c>
      <c r="DD23" s="83">
        <f t="shared" si="105"/>
        <v>-6</v>
      </c>
      <c r="DE23" s="81" t="str">
        <f t="shared" si="69"/>
        <v>n/s</v>
      </c>
      <c r="DF23" s="96">
        <f t="shared" si="70"/>
        <v>0</v>
      </c>
      <c r="DG23" s="82">
        <f t="shared" si="71"/>
        <v>0</v>
      </c>
      <c r="DH23" s="111">
        <f t="shared" si="72"/>
        <v>16</v>
      </c>
      <c r="DI23" s="112">
        <f t="shared" si="73"/>
        <v>0</v>
      </c>
      <c r="DJ23" s="83">
        <v>19</v>
      </c>
      <c r="DK23" s="83">
        <f t="shared" si="106"/>
        <v>-6</v>
      </c>
      <c r="DL23" s="81">
        <f t="shared" si="74"/>
        <v>1</v>
      </c>
      <c r="DM23" s="96">
        <f t="shared" si="75"/>
        <v>14.25</v>
      </c>
      <c r="DN23" s="82">
        <f t="shared" si="76"/>
        <v>14.25</v>
      </c>
      <c r="DO23" s="111">
        <f t="shared" si="77"/>
        <v>13</v>
      </c>
      <c r="DP23" s="112">
        <f t="shared" si="78"/>
        <v>0</v>
      </c>
      <c r="DQ23" s="112">
        <v>19</v>
      </c>
      <c r="DR23" s="83">
        <f t="shared" si="107"/>
        <v>-4</v>
      </c>
      <c r="DS23" s="81">
        <f t="shared" si="79"/>
        <v>3</v>
      </c>
      <c r="DT23" s="82">
        <f t="shared" si="108"/>
        <v>12</v>
      </c>
      <c r="DU23" s="82">
        <f t="shared" si="80"/>
        <v>26.25</v>
      </c>
      <c r="DV23" s="84">
        <f t="shared" si="81"/>
        <v>12</v>
      </c>
      <c r="DW23" s="112">
        <f t="shared" si="82"/>
        <v>0</v>
      </c>
      <c r="DX23" s="83">
        <v>19</v>
      </c>
      <c r="DY23" s="83">
        <f t="shared" si="109"/>
        <v>-4</v>
      </c>
      <c r="DZ23" s="81" t="e">
        <f t="shared" si="83"/>
        <v>#VALUE!</v>
      </c>
      <c r="EA23" s="96" t="str">
        <f t="shared" si="110"/>
        <v xml:space="preserve"> </v>
      </c>
      <c r="EB23" s="82" t="str">
        <f t="shared" si="84"/>
        <v xml:space="preserve"> </v>
      </c>
      <c r="EC23" s="84" t="str">
        <f t="shared" si="85"/>
        <v xml:space="preserve"> </v>
      </c>
      <c r="ED23" s="112" t="str">
        <f t="shared" si="86"/>
        <v xml:space="preserve"> </v>
      </c>
      <c r="EE23" s="83">
        <v>19</v>
      </c>
      <c r="EF23" s="83">
        <f t="shared" si="111"/>
        <v>-18</v>
      </c>
      <c r="EG23" s="81" t="e">
        <f t="shared" si="87"/>
        <v>#VALUE!</v>
      </c>
      <c r="EH23" s="96" t="str">
        <f t="shared" si="112"/>
        <v xml:space="preserve"> </v>
      </c>
      <c r="EI23" s="82" t="str">
        <f t="shared" si="88"/>
        <v xml:space="preserve"> </v>
      </c>
      <c r="EJ23" s="84" t="str">
        <f t="shared" si="89"/>
        <v xml:space="preserve"> </v>
      </c>
      <c r="EK23" s="112" t="str">
        <f t="shared" si="90"/>
        <v xml:space="preserve"> </v>
      </c>
      <c r="EL23" s="83">
        <v>19</v>
      </c>
      <c r="EM23" s="83">
        <f t="shared" si="113"/>
        <v>-18</v>
      </c>
      <c r="EN23" s="86">
        <f t="shared" si="91"/>
        <v>-12</v>
      </c>
      <c r="EO23" s="65"/>
      <c r="EP23" s="87">
        <f t="shared" si="92"/>
        <v>14.25</v>
      </c>
      <c r="EQ23" s="88">
        <f t="shared" si="93"/>
        <v>12</v>
      </c>
      <c r="ER23" s="89">
        <f t="shared" si="94"/>
        <v>74</v>
      </c>
      <c r="ES23" s="90">
        <f t="shared" si="95"/>
        <v>-99</v>
      </c>
      <c r="ET23" s="91">
        <v>19</v>
      </c>
      <c r="EU23" s="91">
        <v>1</v>
      </c>
      <c r="EV23" s="84">
        <f t="shared" si="96"/>
        <v>12</v>
      </c>
      <c r="EW23" s="92" t="str">
        <f t="shared" si="97"/>
        <v>Екатерина Щедровицкая</v>
      </c>
      <c r="EX23" s="93">
        <f t="shared" si="98"/>
        <v>21</v>
      </c>
    </row>
    <row r="24" spans="1:154" s="98" customFormat="1">
      <c r="A24" s="66">
        <v>20</v>
      </c>
      <c r="B24" s="167" t="s">
        <v>130</v>
      </c>
      <c r="C24" s="126">
        <v>16.5</v>
      </c>
      <c r="D24" s="126">
        <v>8.57</v>
      </c>
      <c r="E24" s="126">
        <v>16.57</v>
      </c>
      <c r="F24" s="127">
        <v>5.6</v>
      </c>
      <c r="G24" s="127">
        <v>14.4</v>
      </c>
      <c r="H24" s="127">
        <v>2.15</v>
      </c>
      <c r="I24" s="128">
        <v>13.3</v>
      </c>
      <c r="J24" s="69">
        <f t="shared" si="115"/>
        <v>117.0985</v>
      </c>
      <c r="K24" s="129">
        <f t="shared" si="0"/>
        <v>52.753599999999999</v>
      </c>
      <c r="L24" s="129">
        <f t="shared" si="114"/>
        <v>50.929588235294119</v>
      </c>
      <c r="M24" s="71"/>
      <c r="N24" s="115"/>
      <c r="O24" s="122" t="s">
        <v>131</v>
      </c>
      <c r="P24" s="171" t="s">
        <v>129</v>
      </c>
      <c r="Q24" s="73">
        <f t="shared" si="2"/>
        <v>52.753599999999999</v>
      </c>
      <c r="R24" s="73">
        <f t="shared" ref="R24:R30" si="116">SUM(L24:N24)*гандикап</f>
        <v>50.929588235294119</v>
      </c>
      <c r="S24" s="74">
        <v>1</v>
      </c>
      <c r="T24" s="74" t="s">
        <v>74</v>
      </c>
      <c r="U24" s="75">
        <v>22</v>
      </c>
      <c r="V24" s="76">
        <f t="shared" si="4"/>
        <v>1.0017788758887529</v>
      </c>
      <c r="W24" s="76">
        <f t="shared" si="5"/>
        <v>1.0015716614086365</v>
      </c>
      <c r="X24" s="76">
        <f t="shared" si="6"/>
        <v>0.99874841776467782</v>
      </c>
      <c r="Y24" s="77" t="s">
        <v>145</v>
      </c>
      <c r="Z24" s="78" t="str">
        <f t="shared" si="7"/>
        <v xml:space="preserve"> </v>
      </c>
      <c r="AA24" s="79" t="str">
        <f t="shared" si="8"/>
        <v>n/s</v>
      </c>
      <c r="AB24" s="78" t="str">
        <f t="shared" si="9"/>
        <v xml:space="preserve"> </v>
      </c>
      <c r="AC24" s="79" t="str">
        <f t="shared" si="10"/>
        <v>n/s</v>
      </c>
      <c r="AD24" s="77" t="s">
        <v>145</v>
      </c>
      <c r="AE24" s="78" t="str">
        <f t="shared" si="11"/>
        <v xml:space="preserve"> </v>
      </c>
      <c r="AF24" s="79" t="str">
        <f t="shared" si="12"/>
        <v>n/s</v>
      </c>
      <c r="AG24" s="78" t="str">
        <f t="shared" si="13"/>
        <v xml:space="preserve"> </v>
      </c>
      <c r="AH24" s="79" t="str">
        <f t="shared" si="14"/>
        <v>n/s</v>
      </c>
      <c r="AI24" s="77" t="s">
        <v>145</v>
      </c>
      <c r="AJ24" s="78" t="str">
        <f t="shared" si="15"/>
        <v xml:space="preserve"> </v>
      </c>
      <c r="AK24" s="79" t="str">
        <f t="shared" si="16"/>
        <v>n/s</v>
      </c>
      <c r="AL24" s="78" t="str">
        <f t="shared" si="17"/>
        <v xml:space="preserve"> </v>
      </c>
      <c r="AM24" s="79" t="str">
        <f t="shared" si="18"/>
        <v>n/s</v>
      </c>
      <c r="AN24" s="77" t="s">
        <v>145</v>
      </c>
      <c r="AO24" s="78" t="str">
        <f t="shared" si="19"/>
        <v xml:space="preserve"> </v>
      </c>
      <c r="AP24" s="102" t="str">
        <f t="shared" si="20"/>
        <v>n/s</v>
      </c>
      <c r="AQ24" s="78" t="str">
        <f t="shared" si="21"/>
        <v xml:space="preserve"> </v>
      </c>
      <c r="AR24" s="79" t="str">
        <f t="shared" si="22"/>
        <v>n/s</v>
      </c>
      <c r="AS24" s="77" t="s">
        <v>145</v>
      </c>
      <c r="AT24" s="78" t="str">
        <f t="shared" si="23"/>
        <v xml:space="preserve"> </v>
      </c>
      <c r="AU24" s="79" t="str">
        <f t="shared" si="24"/>
        <v>n/s</v>
      </c>
      <c r="AV24" s="78" t="str">
        <f t="shared" si="25"/>
        <v xml:space="preserve"> </v>
      </c>
      <c r="AW24" s="79" t="str">
        <f t="shared" si="26"/>
        <v>n/s</v>
      </c>
      <c r="AX24" s="99" t="s">
        <v>145</v>
      </c>
      <c r="AY24" s="78" t="str">
        <f t="shared" si="27"/>
        <v xml:space="preserve"> </v>
      </c>
      <c r="AZ24" s="79" t="str">
        <f t="shared" si="28"/>
        <v>n/s</v>
      </c>
      <c r="BA24" s="78" t="str">
        <f t="shared" si="29"/>
        <v xml:space="preserve"> </v>
      </c>
      <c r="BB24" s="79" t="str">
        <f t="shared" si="30"/>
        <v>n/s</v>
      </c>
      <c r="BC24" s="77" t="s">
        <v>146</v>
      </c>
      <c r="BD24" s="78" t="str">
        <f t="shared" si="31"/>
        <v xml:space="preserve"> </v>
      </c>
      <c r="BE24" s="79" t="str">
        <f t="shared" si="32"/>
        <v>n/f</v>
      </c>
      <c r="BF24" s="78" t="str">
        <f t="shared" si="33"/>
        <v xml:space="preserve"> </v>
      </c>
      <c r="BG24" s="79" t="str">
        <f t="shared" si="34"/>
        <v>n/f</v>
      </c>
      <c r="BH24" s="99">
        <v>0.56467592592592586</v>
      </c>
      <c r="BI24" s="78">
        <f t="shared" si="35"/>
        <v>0.13620370370370366</v>
      </c>
      <c r="BJ24" s="79">
        <f t="shared" si="36"/>
        <v>11</v>
      </c>
      <c r="BK24" s="78">
        <f t="shared" si="37"/>
        <v>0.13641776980852813</v>
      </c>
      <c r="BL24" s="79">
        <f t="shared" si="38"/>
        <v>11</v>
      </c>
      <c r="BM24" s="99"/>
      <c r="BN24" s="78" t="str">
        <f t="shared" si="39"/>
        <v/>
      </c>
      <c r="BO24" s="79">
        <f t="shared" si="40"/>
        <v>0</v>
      </c>
      <c r="BP24" s="78" t="str">
        <f t="shared" si="41"/>
        <v xml:space="preserve"> </v>
      </c>
      <c r="BQ24" s="79" t="e">
        <f t="shared" si="42"/>
        <v>#VALUE!</v>
      </c>
      <c r="BR24" s="99"/>
      <c r="BS24" s="78" t="str">
        <f t="shared" si="43"/>
        <v/>
      </c>
      <c r="BT24" s="79">
        <f t="shared" si="44"/>
        <v>0</v>
      </c>
      <c r="BU24" s="78" t="str">
        <f t="shared" si="45"/>
        <v xml:space="preserve"> </v>
      </c>
      <c r="BV24" s="79" t="e">
        <f t="shared" si="46"/>
        <v>#VALUE!</v>
      </c>
      <c r="BW24" s="33"/>
      <c r="BX24" s="80">
        <f t="shared" si="47"/>
        <v>22</v>
      </c>
      <c r="BY24" s="81" t="str">
        <f t="shared" si="48"/>
        <v>n/s</v>
      </c>
      <c r="BZ24" s="96">
        <f t="shared" si="49"/>
        <v>0</v>
      </c>
      <c r="CA24" s="83">
        <v>20</v>
      </c>
      <c r="CB24" s="83">
        <f t="shared" si="100"/>
        <v>-4</v>
      </c>
      <c r="CC24" s="81" t="str">
        <f t="shared" si="50"/>
        <v>n/s</v>
      </c>
      <c r="CD24" s="96">
        <f t="shared" si="51"/>
        <v>0</v>
      </c>
      <c r="CE24" s="82">
        <f t="shared" si="52"/>
        <v>0</v>
      </c>
      <c r="CF24" s="111">
        <f t="shared" si="53"/>
        <v>16</v>
      </c>
      <c r="CG24" s="112">
        <f t="shared" si="54"/>
        <v>0</v>
      </c>
      <c r="CH24" s="83">
        <v>20</v>
      </c>
      <c r="CI24" s="83">
        <f t="shared" si="101"/>
        <v>-10</v>
      </c>
      <c r="CJ24" s="81" t="str">
        <f t="shared" si="55"/>
        <v>n/s</v>
      </c>
      <c r="CK24" s="174">
        <f t="shared" si="102"/>
        <v>0</v>
      </c>
      <c r="CL24" s="82">
        <f t="shared" si="56"/>
        <v>0</v>
      </c>
      <c r="CM24" s="111">
        <f t="shared" si="57"/>
        <v>16</v>
      </c>
      <c r="CN24" s="112">
        <f t="shared" si="58"/>
        <v>0</v>
      </c>
      <c r="CO24" s="83">
        <v>20</v>
      </c>
      <c r="CP24" s="83">
        <f t="shared" si="103"/>
        <v>-9</v>
      </c>
      <c r="CQ24" s="81" t="str">
        <f t="shared" si="59"/>
        <v>n/s</v>
      </c>
      <c r="CR24" s="96">
        <f t="shared" si="60"/>
        <v>0</v>
      </c>
      <c r="CS24" s="82">
        <f t="shared" si="61"/>
        <v>0</v>
      </c>
      <c r="CT24" s="111">
        <f t="shared" si="62"/>
        <v>16</v>
      </c>
      <c r="CU24" s="112">
        <f t="shared" si="63"/>
        <v>0</v>
      </c>
      <c r="CV24" s="83">
        <v>20</v>
      </c>
      <c r="CW24" s="83">
        <f t="shared" si="104"/>
        <v>-7</v>
      </c>
      <c r="CX24" s="81" t="str">
        <f t="shared" si="64"/>
        <v>n/s</v>
      </c>
      <c r="CY24" s="96">
        <f t="shared" si="65"/>
        <v>0</v>
      </c>
      <c r="CZ24" s="82">
        <f t="shared" si="66"/>
        <v>0</v>
      </c>
      <c r="DA24" s="111">
        <f t="shared" si="67"/>
        <v>16</v>
      </c>
      <c r="DB24" s="112">
        <f t="shared" si="68"/>
        <v>0</v>
      </c>
      <c r="DC24" s="83">
        <v>20</v>
      </c>
      <c r="DD24" s="83">
        <f t="shared" si="105"/>
        <v>-7</v>
      </c>
      <c r="DE24" s="81" t="str">
        <f t="shared" si="69"/>
        <v>n/s</v>
      </c>
      <c r="DF24" s="96">
        <f t="shared" si="70"/>
        <v>0</v>
      </c>
      <c r="DG24" s="82">
        <f t="shared" si="71"/>
        <v>0</v>
      </c>
      <c r="DH24" s="111">
        <f t="shared" si="72"/>
        <v>16</v>
      </c>
      <c r="DI24" s="112">
        <f t="shared" si="73"/>
        <v>0</v>
      </c>
      <c r="DJ24" s="83">
        <v>20</v>
      </c>
      <c r="DK24" s="83">
        <f t="shared" si="106"/>
        <v>-7</v>
      </c>
      <c r="DL24" s="81" t="str">
        <f t="shared" si="74"/>
        <v>n/f</v>
      </c>
      <c r="DM24" s="96">
        <f t="shared" si="75"/>
        <v>0.25</v>
      </c>
      <c r="DN24" s="82">
        <f t="shared" si="76"/>
        <v>0.25</v>
      </c>
      <c r="DO24" s="111">
        <f t="shared" si="77"/>
        <v>15</v>
      </c>
      <c r="DP24" s="112">
        <f t="shared" si="78"/>
        <v>0</v>
      </c>
      <c r="DQ24" s="112">
        <v>20</v>
      </c>
      <c r="DR24" s="83">
        <f t="shared" si="107"/>
        <v>-5</v>
      </c>
      <c r="DS24" s="81">
        <f t="shared" si="79"/>
        <v>11</v>
      </c>
      <c r="DT24" s="82">
        <f t="shared" si="108"/>
        <v>4</v>
      </c>
      <c r="DU24" s="82">
        <f t="shared" si="80"/>
        <v>4.25</v>
      </c>
      <c r="DV24" s="84">
        <f t="shared" si="81"/>
        <v>15</v>
      </c>
      <c r="DW24" s="112">
        <f t="shared" si="82"/>
        <v>0</v>
      </c>
      <c r="DX24" s="83">
        <v>20</v>
      </c>
      <c r="DY24" s="83">
        <f t="shared" si="109"/>
        <v>-5</v>
      </c>
      <c r="DZ24" s="81" t="e">
        <f t="shared" si="83"/>
        <v>#VALUE!</v>
      </c>
      <c r="EA24" s="96" t="str">
        <f t="shared" si="110"/>
        <v xml:space="preserve"> </v>
      </c>
      <c r="EB24" s="82" t="str">
        <f t="shared" si="84"/>
        <v xml:space="preserve"> </v>
      </c>
      <c r="EC24" s="84" t="str">
        <f t="shared" si="85"/>
        <v xml:space="preserve"> </v>
      </c>
      <c r="ED24" s="112" t="str">
        <f t="shared" si="86"/>
        <v xml:space="preserve"> </v>
      </c>
      <c r="EE24" s="83">
        <v>20</v>
      </c>
      <c r="EF24" s="83">
        <f t="shared" si="111"/>
        <v>-19</v>
      </c>
      <c r="EG24" s="81" t="e">
        <f t="shared" si="87"/>
        <v>#VALUE!</v>
      </c>
      <c r="EH24" s="96" t="str">
        <f t="shared" si="112"/>
        <v xml:space="preserve"> </v>
      </c>
      <c r="EI24" s="82" t="str">
        <f t="shared" si="88"/>
        <v xml:space="preserve"> </v>
      </c>
      <c r="EJ24" s="84" t="str">
        <f t="shared" si="89"/>
        <v xml:space="preserve"> </v>
      </c>
      <c r="EK24" s="112" t="str">
        <f t="shared" si="90"/>
        <v xml:space="preserve"> </v>
      </c>
      <c r="EL24" s="83">
        <v>20</v>
      </c>
      <c r="EM24" s="83">
        <f t="shared" si="113"/>
        <v>-19</v>
      </c>
      <c r="EN24" s="86">
        <f t="shared" si="91"/>
        <v>-0.25</v>
      </c>
      <c r="EO24" s="65"/>
      <c r="EP24" s="87">
        <f t="shared" si="92"/>
        <v>4</v>
      </c>
      <c r="EQ24" s="88">
        <f t="shared" si="93"/>
        <v>15</v>
      </c>
      <c r="ER24" s="89">
        <f t="shared" si="94"/>
        <v>95</v>
      </c>
      <c r="ES24" s="90">
        <f t="shared" si="95"/>
        <v>-99</v>
      </c>
      <c r="ET24" s="91">
        <v>20</v>
      </c>
      <c r="EU24" s="91">
        <v>1</v>
      </c>
      <c r="EV24" s="84">
        <f t="shared" si="96"/>
        <v>15</v>
      </c>
      <c r="EW24" s="92" t="str">
        <f t="shared" si="97"/>
        <v>Анна Позднякова</v>
      </c>
      <c r="EX24" s="93">
        <f t="shared" si="98"/>
        <v>22</v>
      </c>
    </row>
    <row r="25" spans="1:154" s="98" customFormat="1">
      <c r="A25" s="66">
        <v>21</v>
      </c>
      <c r="B25" s="72" t="s">
        <v>107</v>
      </c>
      <c r="C25" s="126">
        <v>16.5</v>
      </c>
      <c r="D25" s="126">
        <v>8.57</v>
      </c>
      <c r="E25" s="126">
        <v>16.57</v>
      </c>
      <c r="F25" s="127">
        <v>5.6</v>
      </c>
      <c r="G25" s="127">
        <v>14.4</v>
      </c>
      <c r="H25" s="124">
        <v>2.35</v>
      </c>
      <c r="I25" s="125">
        <v>10.8</v>
      </c>
      <c r="J25" s="69">
        <f t="shared" si="115"/>
        <v>117.0985</v>
      </c>
      <c r="K25" s="129">
        <f t="shared" si="0"/>
        <v>52.753599999999999</v>
      </c>
      <c r="L25" s="129">
        <f t="shared" si="114"/>
        <v>50.929588235294119</v>
      </c>
      <c r="M25" s="118">
        <f>L25*$M$2</f>
        <v>-5.0929588235294121</v>
      </c>
      <c r="N25" s="48"/>
      <c r="O25" s="122" t="s">
        <v>108</v>
      </c>
      <c r="P25" s="72" t="s">
        <v>64</v>
      </c>
      <c r="Q25" s="73">
        <f t="shared" si="2"/>
        <v>52.753599999999999</v>
      </c>
      <c r="R25" s="73">
        <f t="shared" si="116"/>
        <v>45.836629411764704</v>
      </c>
      <c r="S25" s="74">
        <v>1</v>
      </c>
      <c r="T25" s="74" t="s">
        <v>74</v>
      </c>
      <c r="U25" s="75">
        <v>0</v>
      </c>
      <c r="V25" s="76">
        <f t="shared" si="4"/>
        <v>1.0114815445120673</v>
      </c>
      <c r="W25" s="76">
        <f t="shared" si="5"/>
        <v>1.0101326712200069</v>
      </c>
      <c r="X25" s="76">
        <f t="shared" si="6"/>
        <v>0.99874841776467782</v>
      </c>
      <c r="Y25" s="99">
        <v>0.55972222222222223</v>
      </c>
      <c r="Z25" s="78">
        <f t="shared" si="7"/>
        <v>0.11527777777777781</v>
      </c>
      <c r="AA25" s="102">
        <f t="shared" si="8"/>
        <v>1</v>
      </c>
      <c r="AB25" s="78">
        <f t="shared" si="9"/>
        <v>0.11513349815898373</v>
      </c>
      <c r="AC25" s="79">
        <f t="shared" si="10"/>
        <v>1</v>
      </c>
      <c r="AD25" s="99">
        <v>0.50439814814814821</v>
      </c>
      <c r="AE25" s="78">
        <f t="shared" si="11"/>
        <v>0.13425925925925936</v>
      </c>
      <c r="AF25" s="79">
        <f t="shared" si="12"/>
        <v>1</v>
      </c>
      <c r="AG25" s="78">
        <f t="shared" si="13"/>
        <v>0.13409122275544294</v>
      </c>
      <c r="AH25" s="79">
        <f t="shared" si="14"/>
        <v>1</v>
      </c>
      <c r="AI25" s="77">
        <v>0.98067129629629635</v>
      </c>
      <c r="AJ25" s="78">
        <f t="shared" si="15"/>
        <v>0.63344907407407414</v>
      </c>
      <c r="AK25" s="79">
        <f t="shared" si="16"/>
        <v>1</v>
      </c>
      <c r="AL25" s="78">
        <f t="shared" si="17"/>
        <v>0.63265626046598178</v>
      </c>
      <c r="AM25" s="79">
        <f t="shared" si="18"/>
        <v>1</v>
      </c>
      <c r="AN25" s="77">
        <v>0.73686342592592602</v>
      </c>
      <c r="AO25" s="78">
        <f t="shared" si="19"/>
        <v>7.7141203703703809E-2</v>
      </c>
      <c r="AP25" s="79">
        <f t="shared" si="20"/>
        <v>1</v>
      </c>
      <c r="AQ25" s="78">
        <f t="shared" si="21"/>
        <v>7.7922850158349016E-2</v>
      </c>
      <c r="AR25" s="79">
        <f t="shared" si="22"/>
        <v>1</v>
      </c>
      <c r="AS25" s="99">
        <v>0.80298611111111118</v>
      </c>
      <c r="AT25" s="78">
        <f t="shared" si="23"/>
        <v>4.2569444444444549E-2</v>
      </c>
      <c r="AU25" s="102">
        <f t="shared" si="24"/>
        <v>1</v>
      </c>
      <c r="AV25" s="78">
        <f t="shared" si="25"/>
        <v>4.2516165284010345E-2</v>
      </c>
      <c r="AW25" s="79">
        <f t="shared" si="26"/>
        <v>1</v>
      </c>
      <c r="AX25" s="99">
        <v>0.72748842592592589</v>
      </c>
      <c r="AY25" s="78">
        <f t="shared" si="27"/>
        <v>7.4710648148148096E-2</v>
      </c>
      <c r="AZ25" s="79">
        <f t="shared" si="28"/>
        <v>1</v>
      </c>
      <c r="BA25" s="78">
        <f t="shared" si="29"/>
        <v>7.4617141628136471E-2</v>
      </c>
      <c r="BB25" s="79">
        <f t="shared" si="30"/>
        <v>1</v>
      </c>
      <c r="BC25" s="99">
        <v>0.67459490740740735</v>
      </c>
      <c r="BD25" s="78">
        <f t="shared" si="31"/>
        <v>0.24403935185185177</v>
      </c>
      <c r="BE25" s="79">
        <f t="shared" si="32"/>
        <v>2</v>
      </c>
      <c r="BF25" s="78">
        <f t="shared" si="33"/>
        <v>0.24373391653435444</v>
      </c>
      <c r="BG25" s="79">
        <f t="shared" si="34"/>
        <v>2</v>
      </c>
      <c r="BH25" s="99">
        <v>0.5400462962962963</v>
      </c>
      <c r="BI25" s="78">
        <f t="shared" si="35"/>
        <v>0.1115740740740741</v>
      </c>
      <c r="BJ25" s="79">
        <f t="shared" si="36"/>
        <v>1</v>
      </c>
      <c r="BK25" s="78">
        <f t="shared" si="37"/>
        <v>0.1127046174833434</v>
      </c>
      <c r="BL25" s="79">
        <f t="shared" si="38"/>
        <v>1</v>
      </c>
      <c r="BM25" s="99"/>
      <c r="BN25" s="78" t="str">
        <f t="shared" si="39"/>
        <v/>
      </c>
      <c r="BO25" s="79">
        <f t="shared" si="40"/>
        <v>0</v>
      </c>
      <c r="BP25" s="78" t="str">
        <f t="shared" si="41"/>
        <v xml:space="preserve"> </v>
      </c>
      <c r="BQ25" s="79" t="e">
        <f t="shared" si="42"/>
        <v>#VALUE!</v>
      </c>
      <c r="BR25" s="99"/>
      <c r="BS25" s="78" t="str">
        <f t="shared" si="43"/>
        <v/>
      </c>
      <c r="BT25" s="79">
        <f t="shared" si="44"/>
        <v>0</v>
      </c>
      <c r="BU25" s="78" t="str">
        <f t="shared" si="45"/>
        <v xml:space="preserve"> </v>
      </c>
      <c r="BV25" s="79" t="e">
        <f t="shared" si="46"/>
        <v>#VALUE!</v>
      </c>
      <c r="BW25" s="33"/>
      <c r="BX25" s="80">
        <f t="shared" si="47"/>
        <v>0</v>
      </c>
      <c r="BY25" s="81">
        <f t="shared" si="48"/>
        <v>1</v>
      </c>
      <c r="BZ25" s="96">
        <f t="shared" si="49"/>
        <v>15.25</v>
      </c>
      <c r="CA25" s="83">
        <v>21</v>
      </c>
      <c r="CB25" s="83">
        <f t="shared" si="100"/>
        <v>-5</v>
      </c>
      <c r="CC25" s="81">
        <f t="shared" si="50"/>
        <v>1</v>
      </c>
      <c r="CD25" s="96">
        <f t="shared" si="51"/>
        <v>9.25</v>
      </c>
      <c r="CE25" s="82">
        <f t="shared" si="52"/>
        <v>24.5</v>
      </c>
      <c r="CF25" s="111">
        <f t="shared" si="53"/>
        <v>1</v>
      </c>
      <c r="CG25" s="112">
        <f t="shared" si="54"/>
        <v>0</v>
      </c>
      <c r="CH25" s="83">
        <v>21</v>
      </c>
      <c r="CI25" s="83">
        <f t="shared" si="101"/>
        <v>-11</v>
      </c>
      <c r="CJ25" s="81">
        <f t="shared" si="55"/>
        <v>1</v>
      </c>
      <c r="CK25" s="174">
        <f t="shared" si="102"/>
        <v>20.5</v>
      </c>
      <c r="CL25" s="82">
        <f t="shared" si="56"/>
        <v>45</v>
      </c>
      <c r="CM25" s="111">
        <f t="shared" si="57"/>
        <v>1</v>
      </c>
      <c r="CN25" s="112">
        <f t="shared" si="58"/>
        <v>0</v>
      </c>
      <c r="CO25" s="83">
        <v>21</v>
      </c>
      <c r="CP25" s="83">
        <f t="shared" si="103"/>
        <v>-10</v>
      </c>
      <c r="CQ25" s="81">
        <f t="shared" si="59"/>
        <v>1</v>
      </c>
      <c r="CR25" s="96">
        <f t="shared" si="60"/>
        <v>12.25</v>
      </c>
      <c r="CS25" s="82">
        <f t="shared" si="61"/>
        <v>57.25</v>
      </c>
      <c r="CT25" s="111">
        <f t="shared" si="62"/>
        <v>1</v>
      </c>
      <c r="CU25" s="112">
        <f t="shared" si="63"/>
        <v>0</v>
      </c>
      <c r="CV25" s="83">
        <v>21</v>
      </c>
      <c r="CW25" s="83">
        <f t="shared" si="104"/>
        <v>-8</v>
      </c>
      <c r="CX25" s="81">
        <f t="shared" si="64"/>
        <v>1</v>
      </c>
      <c r="CY25" s="96">
        <f t="shared" si="65"/>
        <v>12.25</v>
      </c>
      <c r="CZ25" s="82">
        <f t="shared" si="66"/>
        <v>69.5</v>
      </c>
      <c r="DA25" s="111">
        <f t="shared" si="67"/>
        <v>1</v>
      </c>
      <c r="DB25" s="112">
        <f t="shared" si="68"/>
        <v>0</v>
      </c>
      <c r="DC25" s="83">
        <v>21</v>
      </c>
      <c r="DD25" s="83">
        <f t="shared" si="105"/>
        <v>-8</v>
      </c>
      <c r="DE25" s="81">
        <f t="shared" si="69"/>
        <v>1</v>
      </c>
      <c r="DF25" s="96">
        <f t="shared" si="70"/>
        <v>12.25</v>
      </c>
      <c r="DG25" s="82">
        <f t="shared" si="71"/>
        <v>81.75</v>
      </c>
      <c r="DH25" s="111">
        <f t="shared" si="72"/>
        <v>1</v>
      </c>
      <c r="DI25" s="112">
        <f t="shared" si="73"/>
        <v>0</v>
      </c>
      <c r="DJ25" s="83">
        <v>21</v>
      </c>
      <c r="DK25" s="83">
        <f t="shared" si="106"/>
        <v>-8</v>
      </c>
      <c r="DL25" s="81">
        <f t="shared" si="74"/>
        <v>2</v>
      </c>
      <c r="DM25" s="96">
        <f t="shared" si="75"/>
        <v>13</v>
      </c>
      <c r="DN25" s="82">
        <f t="shared" si="76"/>
        <v>94.75</v>
      </c>
      <c r="DO25" s="111">
        <f t="shared" si="77"/>
        <v>1</v>
      </c>
      <c r="DP25" s="112">
        <f t="shared" si="78"/>
        <v>0</v>
      </c>
      <c r="DQ25" s="112">
        <v>21</v>
      </c>
      <c r="DR25" s="83">
        <f t="shared" si="107"/>
        <v>-6</v>
      </c>
      <c r="DS25" s="81">
        <f t="shared" si="79"/>
        <v>1</v>
      </c>
      <c r="DT25" s="82">
        <f t="shared" si="108"/>
        <v>14.25</v>
      </c>
      <c r="DU25" s="82">
        <f t="shared" si="80"/>
        <v>109</v>
      </c>
      <c r="DV25" s="84">
        <f t="shared" si="81"/>
        <v>1</v>
      </c>
      <c r="DW25" s="112">
        <f t="shared" si="82"/>
        <v>0</v>
      </c>
      <c r="DX25" s="83">
        <v>21</v>
      </c>
      <c r="DY25" s="83">
        <f t="shared" si="109"/>
        <v>-6</v>
      </c>
      <c r="DZ25" s="81" t="e">
        <f t="shared" si="83"/>
        <v>#VALUE!</v>
      </c>
      <c r="EA25" s="96" t="str">
        <f t="shared" si="110"/>
        <v xml:space="preserve"> </v>
      </c>
      <c r="EB25" s="82" t="str">
        <f t="shared" si="84"/>
        <v xml:space="preserve"> </v>
      </c>
      <c r="EC25" s="84" t="str">
        <f t="shared" si="85"/>
        <v xml:space="preserve"> </v>
      </c>
      <c r="ED25" s="112" t="str">
        <f t="shared" si="86"/>
        <v xml:space="preserve"> </v>
      </c>
      <c r="EE25" s="83">
        <v>21</v>
      </c>
      <c r="EF25" s="83">
        <f t="shared" si="111"/>
        <v>-20</v>
      </c>
      <c r="EG25" s="81" t="e">
        <f t="shared" si="87"/>
        <v>#VALUE!</v>
      </c>
      <c r="EH25" s="96" t="str">
        <f t="shared" si="112"/>
        <v xml:space="preserve"> </v>
      </c>
      <c r="EI25" s="82" t="str">
        <f t="shared" si="88"/>
        <v xml:space="preserve"> </v>
      </c>
      <c r="EJ25" s="84" t="str">
        <f t="shared" si="89"/>
        <v xml:space="preserve"> </v>
      </c>
      <c r="EK25" s="112" t="str">
        <f t="shared" si="90"/>
        <v xml:space="preserve"> </v>
      </c>
      <c r="EL25" s="83">
        <v>21</v>
      </c>
      <c r="EM25" s="83">
        <f t="shared" si="113"/>
        <v>-20</v>
      </c>
      <c r="EN25" s="86">
        <f t="shared" si="91"/>
        <v>-9.25</v>
      </c>
      <c r="EO25" s="65">
        <v>1</v>
      </c>
      <c r="EP25" s="87">
        <f t="shared" si="92"/>
        <v>100.75</v>
      </c>
      <c r="EQ25" s="88">
        <f t="shared" si="93"/>
        <v>1</v>
      </c>
      <c r="ER25" s="89">
        <f t="shared" si="94"/>
        <v>9</v>
      </c>
      <c r="ES25" s="90">
        <f t="shared" si="95"/>
        <v>-99</v>
      </c>
      <c r="ET25" s="91">
        <v>21</v>
      </c>
      <c r="EU25" s="91">
        <v>1</v>
      </c>
      <c r="EV25" s="84">
        <f t="shared" si="96"/>
        <v>1</v>
      </c>
      <c r="EW25" s="92" t="str">
        <f t="shared" si="97"/>
        <v>Александр Синицын</v>
      </c>
      <c r="EX25" s="93">
        <f t="shared" si="98"/>
        <v>0</v>
      </c>
    </row>
    <row r="26" spans="1:154" s="98" customFormat="1">
      <c r="A26" s="66">
        <v>22</v>
      </c>
      <c r="B26" s="160" t="s">
        <v>92</v>
      </c>
      <c r="C26" s="161">
        <v>16.079999999999998</v>
      </c>
      <c r="D26" s="161">
        <v>6.29</v>
      </c>
      <c r="E26" s="161">
        <v>16.57</v>
      </c>
      <c r="F26" s="162">
        <v>5.46</v>
      </c>
      <c r="G26" s="162">
        <v>13.31</v>
      </c>
      <c r="H26" s="162">
        <v>2.15</v>
      </c>
      <c r="I26" s="163">
        <v>14.7</v>
      </c>
      <c r="J26" s="69">
        <f t="shared" si="115"/>
        <v>95.807699999999997</v>
      </c>
      <c r="K26" s="70">
        <f t="shared" si="0"/>
        <v>56.329889999999999</v>
      </c>
      <c r="L26" s="70">
        <f t="shared" si="114"/>
        <v>53.434388235294115</v>
      </c>
      <c r="M26" s="71"/>
      <c r="N26" s="115"/>
      <c r="O26" s="122" t="s">
        <v>132</v>
      </c>
      <c r="P26" s="169" t="s">
        <v>134</v>
      </c>
      <c r="Q26" s="73">
        <f t="shared" si="2"/>
        <v>56.329889999999999</v>
      </c>
      <c r="R26" s="73">
        <f t="shared" si="116"/>
        <v>53.434388235294115</v>
      </c>
      <c r="S26" s="74">
        <v>1</v>
      </c>
      <c r="T26" s="74" t="s">
        <v>74</v>
      </c>
      <c r="U26" s="75">
        <v>14</v>
      </c>
      <c r="V26" s="76">
        <f t="shared" si="4"/>
        <v>0.99707491269540249</v>
      </c>
      <c r="W26" s="76">
        <f t="shared" si="5"/>
        <v>0.99741423063172463</v>
      </c>
      <c r="X26" s="76">
        <f t="shared" si="6"/>
        <v>0.99369155406750709</v>
      </c>
      <c r="Y26" s="99" t="s">
        <v>146</v>
      </c>
      <c r="Z26" s="78" t="str">
        <f t="shared" si="7"/>
        <v xml:space="preserve"> </v>
      </c>
      <c r="AA26" s="79" t="str">
        <f t="shared" si="8"/>
        <v>n/f</v>
      </c>
      <c r="AB26" s="78" t="str">
        <f t="shared" si="9"/>
        <v xml:space="preserve"> </v>
      </c>
      <c r="AC26" s="79" t="str">
        <f t="shared" si="10"/>
        <v>n/f</v>
      </c>
      <c r="AD26" s="99">
        <v>0.55212962962962964</v>
      </c>
      <c r="AE26" s="78">
        <f t="shared" si="11"/>
        <v>0.18199074074074079</v>
      </c>
      <c r="AF26" s="102">
        <f t="shared" si="12"/>
        <v>7</v>
      </c>
      <c r="AG26" s="78">
        <f t="shared" si="13"/>
        <v>0.18084266199256349</v>
      </c>
      <c r="AH26" s="79">
        <f t="shared" si="14"/>
        <v>7</v>
      </c>
      <c r="AI26" s="77" t="s">
        <v>146</v>
      </c>
      <c r="AJ26" s="78" t="str">
        <f t="shared" si="15"/>
        <v xml:space="preserve"> </v>
      </c>
      <c r="AK26" s="79" t="str">
        <f t="shared" si="16"/>
        <v>n/f</v>
      </c>
      <c r="AL26" s="78" t="str">
        <f t="shared" si="17"/>
        <v xml:space="preserve"> </v>
      </c>
      <c r="AM26" s="79" t="str">
        <f t="shared" si="18"/>
        <v>n/f</v>
      </c>
      <c r="AN26" s="77">
        <v>0.76232638888888893</v>
      </c>
      <c r="AO26" s="78">
        <f t="shared" si="19"/>
        <v>0.10260416666666672</v>
      </c>
      <c r="AP26" s="79">
        <f t="shared" si="20"/>
        <v>9</v>
      </c>
      <c r="AQ26" s="78">
        <f t="shared" si="21"/>
        <v>0.10233885595544263</v>
      </c>
      <c r="AR26" s="79">
        <f t="shared" si="22"/>
        <v>9</v>
      </c>
      <c r="AS26" s="99">
        <v>0.81076388888888884</v>
      </c>
      <c r="AT26" s="78">
        <f t="shared" si="23"/>
        <v>5.034722222222221E-2</v>
      </c>
      <c r="AU26" s="79">
        <f t="shared" si="24"/>
        <v>8</v>
      </c>
      <c r="AV26" s="78">
        <f t="shared" si="25"/>
        <v>5.0029609492982116E-2</v>
      </c>
      <c r="AW26" s="79">
        <f t="shared" si="26"/>
        <v>8</v>
      </c>
      <c r="AX26" s="99">
        <v>0.74747685185185186</v>
      </c>
      <c r="AY26" s="78">
        <f t="shared" si="27"/>
        <v>9.4699074074074074E-2</v>
      </c>
      <c r="AZ26" s="102">
        <f t="shared" si="28"/>
        <v>9</v>
      </c>
      <c r="BA26" s="78">
        <f t="shared" si="29"/>
        <v>9.4101670085420641E-2</v>
      </c>
      <c r="BB26" s="79">
        <f t="shared" si="30"/>
        <v>9</v>
      </c>
      <c r="BC26" s="77">
        <v>0.74206018518518524</v>
      </c>
      <c r="BD26" s="78">
        <f t="shared" si="31"/>
        <v>0.31150462962962966</v>
      </c>
      <c r="BE26" s="79">
        <f t="shared" si="32"/>
        <v>10</v>
      </c>
      <c r="BF26" s="78">
        <f t="shared" si="33"/>
        <v>0.30953951951588993</v>
      </c>
      <c r="BG26" s="79">
        <f t="shared" si="34"/>
        <v>10</v>
      </c>
      <c r="BH26" s="77">
        <v>0.56452546296296291</v>
      </c>
      <c r="BI26" s="78">
        <f t="shared" si="35"/>
        <v>0.13605324074074071</v>
      </c>
      <c r="BJ26" s="79">
        <f t="shared" si="36"/>
        <v>10</v>
      </c>
      <c r="BK26" s="78">
        <f t="shared" si="37"/>
        <v>0.1357014384383787</v>
      </c>
      <c r="BL26" s="79">
        <f t="shared" si="38"/>
        <v>10</v>
      </c>
      <c r="BM26" s="99"/>
      <c r="BN26" s="78" t="str">
        <f t="shared" si="39"/>
        <v/>
      </c>
      <c r="BO26" s="79">
        <f t="shared" si="40"/>
        <v>0</v>
      </c>
      <c r="BP26" s="78" t="str">
        <f t="shared" si="41"/>
        <v xml:space="preserve"> </v>
      </c>
      <c r="BQ26" s="79" t="e">
        <f t="shared" si="42"/>
        <v>#VALUE!</v>
      </c>
      <c r="BR26" s="99"/>
      <c r="BS26" s="78" t="str">
        <f t="shared" si="43"/>
        <v/>
      </c>
      <c r="BT26" s="79">
        <f t="shared" si="44"/>
        <v>0</v>
      </c>
      <c r="BU26" s="78" t="str">
        <f t="shared" si="45"/>
        <v xml:space="preserve"> </v>
      </c>
      <c r="BV26" s="79" t="e">
        <f t="shared" si="46"/>
        <v>#VALUE!</v>
      </c>
      <c r="BW26" s="33"/>
      <c r="BX26" s="80">
        <f t="shared" si="47"/>
        <v>14</v>
      </c>
      <c r="BY26" s="81" t="str">
        <f t="shared" si="48"/>
        <v>n/f</v>
      </c>
      <c r="BZ26" s="96">
        <f t="shared" si="49"/>
        <v>0.25</v>
      </c>
      <c r="CA26" s="83">
        <v>22</v>
      </c>
      <c r="CB26" s="83">
        <f t="shared" si="100"/>
        <v>-6</v>
      </c>
      <c r="CC26" s="81">
        <f t="shared" si="50"/>
        <v>7</v>
      </c>
      <c r="CD26" s="96">
        <f t="shared" si="51"/>
        <v>3</v>
      </c>
      <c r="CE26" s="82">
        <f t="shared" si="52"/>
        <v>3.25</v>
      </c>
      <c r="CF26" s="111">
        <f t="shared" si="53"/>
        <v>8</v>
      </c>
      <c r="CG26" s="112">
        <f t="shared" si="54"/>
        <v>0</v>
      </c>
      <c r="CH26" s="83">
        <v>22</v>
      </c>
      <c r="CI26" s="83">
        <f t="shared" si="101"/>
        <v>-12</v>
      </c>
      <c r="CJ26" s="81" t="str">
        <f t="shared" si="55"/>
        <v>n/f</v>
      </c>
      <c r="CK26" s="174">
        <f t="shared" si="102"/>
        <v>0.5</v>
      </c>
      <c r="CL26" s="82">
        <f t="shared" si="56"/>
        <v>3.75</v>
      </c>
      <c r="CM26" s="111">
        <f t="shared" si="57"/>
        <v>10</v>
      </c>
      <c r="CN26" s="112">
        <f t="shared" si="58"/>
        <v>0</v>
      </c>
      <c r="CO26" s="83">
        <v>22</v>
      </c>
      <c r="CP26" s="83">
        <f t="shared" si="103"/>
        <v>-11</v>
      </c>
      <c r="CQ26" s="81">
        <f t="shared" si="59"/>
        <v>9</v>
      </c>
      <c r="CR26" s="96">
        <f t="shared" si="60"/>
        <v>4</v>
      </c>
      <c r="CS26" s="82">
        <f t="shared" si="61"/>
        <v>7.75</v>
      </c>
      <c r="CT26" s="111">
        <f t="shared" si="62"/>
        <v>11</v>
      </c>
      <c r="CU26" s="112">
        <f t="shared" si="63"/>
        <v>0</v>
      </c>
      <c r="CV26" s="83">
        <v>22</v>
      </c>
      <c r="CW26" s="83">
        <f t="shared" si="104"/>
        <v>-9</v>
      </c>
      <c r="CX26" s="81">
        <f t="shared" si="64"/>
        <v>8</v>
      </c>
      <c r="CY26" s="96">
        <f t="shared" si="65"/>
        <v>5</v>
      </c>
      <c r="CZ26" s="82">
        <f t="shared" si="66"/>
        <v>12.75</v>
      </c>
      <c r="DA26" s="111">
        <f t="shared" si="67"/>
        <v>11</v>
      </c>
      <c r="DB26" s="112">
        <f t="shared" si="68"/>
        <v>0</v>
      </c>
      <c r="DC26" s="83">
        <v>22</v>
      </c>
      <c r="DD26" s="83">
        <f t="shared" si="105"/>
        <v>-9</v>
      </c>
      <c r="DE26" s="81">
        <f t="shared" si="69"/>
        <v>9</v>
      </c>
      <c r="DF26" s="96">
        <f t="shared" si="70"/>
        <v>4</v>
      </c>
      <c r="DG26" s="82">
        <f t="shared" si="71"/>
        <v>16.75</v>
      </c>
      <c r="DH26" s="111">
        <f t="shared" si="72"/>
        <v>12</v>
      </c>
      <c r="DI26" s="112">
        <f t="shared" si="73"/>
        <v>0</v>
      </c>
      <c r="DJ26" s="83">
        <v>22</v>
      </c>
      <c r="DK26" s="83">
        <f t="shared" si="106"/>
        <v>-9</v>
      </c>
      <c r="DL26" s="81">
        <f t="shared" si="74"/>
        <v>10</v>
      </c>
      <c r="DM26" s="96">
        <f t="shared" si="75"/>
        <v>5</v>
      </c>
      <c r="DN26" s="82">
        <f t="shared" si="76"/>
        <v>21.75</v>
      </c>
      <c r="DO26" s="111">
        <f t="shared" si="77"/>
        <v>9</v>
      </c>
      <c r="DP26" s="112">
        <f t="shared" si="78"/>
        <v>0</v>
      </c>
      <c r="DQ26" s="112">
        <v>22</v>
      </c>
      <c r="DR26" s="83">
        <f t="shared" si="107"/>
        <v>-7</v>
      </c>
      <c r="DS26" s="81">
        <f t="shared" si="79"/>
        <v>10</v>
      </c>
      <c r="DT26" s="82">
        <f t="shared" si="108"/>
        <v>5</v>
      </c>
      <c r="DU26" s="82">
        <f t="shared" si="80"/>
        <v>26.75</v>
      </c>
      <c r="DV26" s="84">
        <f t="shared" si="81"/>
        <v>11</v>
      </c>
      <c r="DW26" s="112">
        <f t="shared" si="82"/>
        <v>0</v>
      </c>
      <c r="DX26" s="83">
        <v>22</v>
      </c>
      <c r="DY26" s="83">
        <f t="shared" si="109"/>
        <v>-7</v>
      </c>
      <c r="DZ26" s="81" t="e">
        <f t="shared" si="83"/>
        <v>#VALUE!</v>
      </c>
      <c r="EA26" s="96" t="str">
        <f t="shared" si="110"/>
        <v xml:space="preserve"> </v>
      </c>
      <c r="EB26" s="82" t="str">
        <f t="shared" si="84"/>
        <v xml:space="preserve"> </v>
      </c>
      <c r="EC26" s="84" t="str">
        <f t="shared" si="85"/>
        <v xml:space="preserve"> </v>
      </c>
      <c r="ED26" s="112" t="str">
        <f t="shared" si="86"/>
        <v xml:space="preserve"> </v>
      </c>
      <c r="EE26" s="83">
        <v>22</v>
      </c>
      <c r="EF26" s="83">
        <f t="shared" si="111"/>
        <v>-21</v>
      </c>
      <c r="EG26" s="81" t="e">
        <f t="shared" si="87"/>
        <v>#VALUE!</v>
      </c>
      <c r="EH26" s="96" t="str">
        <f t="shared" si="112"/>
        <v xml:space="preserve"> </v>
      </c>
      <c r="EI26" s="82" t="str">
        <f t="shared" si="88"/>
        <v xml:space="preserve"> </v>
      </c>
      <c r="EJ26" s="84" t="str">
        <f t="shared" si="89"/>
        <v xml:space="preserve"> </v>
      </c>
      <c r="EK26" s="112" t="str">
        <f t="shared" si="90"/>
        <v xml:space="preserve"> </v>
      </c>
      <c r="EL26" s="83">
        <v>22</v>
      </c>
      <c r="EM26" s="83">
        <f t="shared" si="113"/>
        <v>-21</v>
      </c>
      <c r="EN26" s="86">
        <f t="shared" si="91"/>
        <v>-0.25</v>
      </c>
      <c r="EO26" s="65">
        <v>1</v>
      </c>
      <c r="EP26" s="87">
        <f t="shared" si="92"/>
        <v>27.5</v>
      </c>
      <c r="EQ26" s="88">
        <f t="shared" si="93"/>
        <v>11</v>
      </c>
      <c r="ER26" s="89">
        <f t="shared" si="94"/>
        <v>78</v>
      </c>
      <c r="ES26" s="90">
        <f t="shared" si="95"/>
        <v>-99</v>
      </c>
      <c r="ET26" s="91">
        <v>22</v>
      </c>
      <c r="EU26" s="91">
        <v>1</v>
      </c>
      <c r="EV26" s="84">
        <f t="shared" si="96"/>
        <v>11</v>
      </c>
      <c r="EW26" s="92" t="str">
        <f t="shared" si="97"/>
        <v>Рушан Жамалетдинов</v>
      </c>
      <c r="EX26" s="93">
        <f t="shared" si="98"/>
        <v>14</v>
      </c>
    </row>
    <row r="27" spans="1:154" s="98" customFormat="1">
      <c r="A27" s="66">
        <v>23</v>
      </c>
      <c r="B27" s="160" t="s">
        <v>92</v>
      </c>
      <c r="C27" s="161">
        <v>16.079999999999998</v>
      </c>
      <c r="D27" s="161">
        <v>6.29</v>
      </c>
      <c r="E27" s="161">
        <v>16.57</v>
      </c>
      <c r="F27" s="162">
        <v>5.46</v>
      </c>
      <c r="G27" s="162">
        <v>13.31</v>
      </c>
      <c r="H27" s="162">
        <v>2.15</v>
      </c>
      <c r="I27" s="163">
        <v>9.6</v>
      </c>
      <c r="J27" s="69">
        <f t="shared" si="115"/>
        <v>95.807699999999997</v>
      </c>
      <c r="K27" s="70">
        <f t="shared" si="0"/>
        <v>56.329889999999999</v>
      </c>
      <c r="L27" s="70">
        <f t="shared" si="114"/>
        <v>53.434388235294115</v>
      </c>
      <c r="M27" s="48"/>
      <c r="N27" s="48"/>
      <c r="O27" s="122" t="s">
        <v>93</v>
      </c>
      <c r="P27" s="170" t="s">
        <v>135</v>
      </c>
      <c r="Q27" s="73">
        <f t="shared" si="2"/>
        <v>56.329889999999999</v>
      </c>
      <c r="R27" s="73">
        <f t="shared" si="116"/>
        <v>53.434388235294115</v>
      </c>
      <c r="S27" s="74">
        <v>1</v>
      </c>
      <c r="T27" s="74" t="s">
        <v>74</v>
      </c>
      <c r="U27" s="75">
        <v>15</v>
      </c>
      <c r="V27" s="76">
        <f t="shared" si="4"/>
        <v>0.99707491269540249</v>
      </c>
      <c r="W27" s="76">
        <f t="shared" si="5"/>
        <v>0.99741423063172463</v>
      </c>
      <c r="X27" s="76">
        <f t="shared" si="6"/>
        <v>0.99369155406750709</v>
      </c>
      <c r="Y27" s="99">
        <v>0.5768402777777778</v>
      </c>
      <c r="Z27" s="78">
        <f t="shared" si="7"/>
        <v>0.13239583333333338</v>
      </c>
      <c r="AA27" s="79">
        <f t="shared" si="8"/>
        <v>2</v>
      </c>
      <c r="AB27" s="78">
        <f t="shared" si="9"/>
        <v>0.1315606213770627</v>
      </c>
      <c r="AC27" s="79">
        <f t="shared" si="10"/>
        <v>2</v>
      </c>
      <c r="AD27" s="99">
        <v>0.53506944444444449</v>
      </c>
      <c r="AE27" s="78">
        <f t="shared" si="11"/>
        <v>0.16493055555555564</v>
      </c>
      <c r="AF27" s="79">
        <f t="shared" si="12"/>
        <v>4</v>
      </c>
      <c r="AG27" s="78">
        <f t="shared" si="13"/>
        <v>0.16389010006321739</v>
      </c>
      <c r="AH27" s="79">
        <f t="shared" si="14"/>
        <v>4</v>
      </c>
      <c r="AI27" s="77" t="s">
        <v>145</v>
      </c>
      <c r="AJ27" s="78" t="str">
        <f t="shared" si="15"/>
        <v xml:space="preserve"> </v>
      </c>
      <c r="AK27" s="102" t="str">
        <f t="shared" si="16"/>
        <v>n/s</v>
      </c>
      <c r="AL27" s="78" t="str">
        <f t="shared" si="17"/>
        <v xml:space="preserve"> </v>
      </c>
      <c r="AM27" s="79" t="str">
        <f t="shared" si="18"/>
        <v>n/s</v>
      </c>
      <c r="AN27" s="77" t="s">
        <v>145</v>
      </c>
      <c r="AO27" s="78" t="str">
        <f t="shared" si="19"/>
        <v xml:space="preserve"> </v>
      </c>
      <c r="AP27" s="79" t="str">
        <f t="shared" si="20"/>
        <v>n/s</v>
      </c>
      <c r="AQ27" s="78" t="str">
        <f t="shared" si="21"/>
        <v xml:space="preserve"> </v>
      </c>
      <c r="AR27" s="79" t="str">
        <f t="shared" si="22"/>
        <v>n/s</v>
      </c>
      <c r="AS27" s="77" t="s">
        <v>145</v>
      </c>
      <c r="AT27" s="78" t="str">
        <f t="shared" si="23"/>
        <v xml:space="preserve"> </v>
      </c>
      <c r="AU27" s="79" t="str">
        <f t="shared" si="24"/>
        <v>n/s</v>
      </c>
      <c r="AV27" s="78" t="str">
        <f t="shared" si="25"/>
        <v xml:space="preserve"> </v>
      </c>
      <c r="AW27" s="79" t="str">
        <f t="shared" si="26"/>
        <v>n/s</v>
      </c>
      <c r="AX27" s="77" t="s">
        <v>145</v>
      </c>
      <c r="AY27" s="78" t="str">
        <f t="shared" si="27"/>
        <v xml:space="preserve"> </v>
      </c>
      <c r="AZ27" s="79" t="str">
        <f t="shared" si="28"/>
        <v>n/s</v>
      </c>
      <c r="BA27" s="78" t="str">
        <f t="shared" si="29"/>
        <v xml:space="preserve"> </v>
      </c>
      <c r="BB27" s="79" t="str">
        <f t="shared" si="30"/>
        <v>n/s</v>
      </c>
      <c r="BC27" s="77" t="s">
        <v>145</v>
      </c>
      <c r="BD27" s="78" t="str">
        <f t="shared" si="31"/>
        <v xml:space="preserve"> </v>
      </c>
      <c r="BE27" s="102" t="str">
        <f t="shared" si="32"/>
        <v>n/s</v>
      </c>
      <c r="BF27" s="78" t="str">
        <f t="shared" si="33"/>
        <v xml:space="preserve"> </v>
      </c>
      <c r="BG27" s="79" t="str">
        <f t="shared" si="34"/>
        <v>n/s</v>
      </c>
      <c r="BH27" s="77" t="s">
        <v>145</v>
      </c>
      <c r="BI27" s="78" t="str">
        <f t="shared" si="35"/>
        <v xml:space="preserve"> </v>
      </c>
      <c r="BJ27" s="102" t="str">
        <f t="shared" si="36"/>
        <v>n/s</v>
      </c>
      <c r="BK27" s="78" t="str">
        <f t="shared" si="37"/>
        <v xml:space="preserve"> </v>
      </c>
      <c r="BL27" s="79" t="str">
        <f t="shared" si="38"/>
        <v>n/s</v>
      </c>
      <c r="BM27" s="77"/>
      <c r="BN27" s="78" t="str">
        <f t="shared" si="39"/>
        <v/>
      </c>
      <c r="BO27" s="79">
        <f t="shared" si="40"/>
        <v>0</v>
      </c>
      <c r="BP27" s="78" t="str">
        <f t="shared" si="41"/>
        <v xml:space="preserve"> </v>
      </c>
      <c r="BQ27" s="79" t="e">
        <f t="shared" si="42"/>
        <v>#VALUE!</v>
      </c>
      <c r="BR27" s="99"/>
      <c r="BS27" s="78" t="str">
        <f t="shared" si="43"/>
        <v/>
      </c>
      <c r="BT27" s="79">
        <f t="shared" si="44"/>
        <v>0</v>
      </c>
      <c r="BU27" s="78" t="str">
        <f t="shared" si="45"/>
        <v xml:space="preserve"> </v>
      </c>
      <c r="BV27" s="79" t="e">
        <f t="shared" si="46"/>
        <v>#VALUE!</v>
      </c>
      <c r="BW27" s="33"/>
      <c r="BX27" s="80">
        <f t="shared" si="47"/>
        <v>15</v>
      </c>
      <c r="BY27" s="81">
        <f t="shared" si="48"/>
        <v>2</v>
      </c>
      <c r="BZ27" s="96">
        <f t="shared" si="49"/>
        <v>14</v>
      </c>
      <c r="CA27" s="83">
        <v>23</v>
      </c>
      <c r="CB27" s="83">
        <f t="shared" si="100"/>
        <v>-7</v>
      </c>
      <c r="CC27" s="81">
        <f t="shared" si="50"/>
        <v>4</v>
      </c>
      <c r="CD27" s="96">
        <f t="shared" si="51"/>
        <v>6</v>
      </c>
      <c r="CE27" s="82">
        <f t="shared" si="52"/>
        <v>20</v>
      </c>
      <c r="CF27" s="111">
        <f t="shared" si="53"/>
        <v>3</v>
      </c>
      <c r="CG27" s="112">
        <f t="shared" si="54"/>
        <v>0</v>
      </c>
      <c r="CH27" s="83">
        <v>23</v>
      </c>
      <c r="CI27" s="83">
        <f t="shared" si="101"/>
        <v>-13</v>
      </c>
      <c r="CJ27" s="81" t="str">
        <f t="shared" si="55"/>
        <v>n/s</v>
      </c>
      <c r="CK27" s="174">
        <f t="shared" si="102"/>
        <v>0</v>
      </c>
      <c r="CL27" s="82">
        <f t="shared" si="56"/>
        <v>20</v>
      </c>
      <c r="CM27" s="111">
        <f t="shared" si="57"/>
        <v>5</v>
      </c>
      <c r="CN27" s="112">
        <f t="shared" si="58"/>
        <v>0</v>
      </c>
      <c r="CO27" s="83">
        <v>23</v>
      </c>
      <c r="CP27" s="83">
        <f t="shared" si="103"/>
        <v>-12</v>
      </c>
      <c r="CQ27" s="81" t="str">
        <f t="shared" si="59"/>
        <v>n/s</v>
      </c>
      <c r="CR27" s="96">
        <f t="shared" si="60"/>
        <v>0</v>
      </c>
      <c r="CS27" s="82">
        <f t="shared" si="61"/>
        <v>20</v>
      </c>
      <c r="CT27" s="111">
        <f t="shared" si="62"/>
        <v>5</v>
      </c>
      <c r="CU27" s="112">
        <f t="shared" si="63"/>
        <v>0</v>
      </c>
      <c r="CV27" s="83">
        <v>23</v>
      </c>
      <c r="CW27" s="83">
        <f t="shared" si="104"/>
        <v>-10</v>
      </c>
      <c r="CX27" s="81" t="str">
        <f t="shared" si="64"/>
        <v>n/s</v>
      </c>
      <c r="CY27" s="96">
        <f t="shared" si="65"/>
        <v>0</v>
      </c>
      <c r="CZ27" s="82">
        <f t="shared" si="66"/>
        <v>20</v>
      </c>
      <c r="DA27" s="111">
        <f t="shared" si="67"/>
        <v>7</v>
      </c>
      <c r="DB27" s="112">
        <f t="shared" si="68"/>
        <v>0</v>
      </c>
      <c r="DC27" s="83">
        <v>23</v>
      </c>
      <c r="DD27" s="83">
        <f t="shared" si="105"/>
        <v>-10</v>
      </c>
      <c r="DE27" s="81" t="str">
        <f t="shared" si="69"/>
        <v>n/s</v>
      </c>
      <c r="DF27" s="96">
        <f t="shared" si="70"/>
        <v>0</v>
      </c>
      <c r="DG27" s="82">
        <f t="shared" si="71"/>
        <v>20</v>
      </c>
      <c r="DH27" s="111">
        <f t="shared" si="72"/>
        <v>9</v>
      </c>
      <c r="DI27" s="112">
        <f t="shared" si="73"/>
        <v>0</v>
      </c>
      <c r="DJ27" s="83">
        <v>23</v>
      </c>
      <c r="DK27" s="83">
        <f t="shared" si="106"/>
        <v>-10</v>
      </c>
      <c r="DL27" s="81" t="str">
        <f t="shared" si="74"/>
        <v>n/s</v>
      </c>
      <c r="DM27" s="96">
        <f t="shared" si="75"/>
        <v>0</v>
      </c>
      <c r="DN27" s="82">
        <f t="shared" si="76"/>
        <v>20</v>
      </c>
      <c r="DO27" s="111">
        <f t="shared" si="77"/>
        <v>11</v>
      </c>
      <c r="DP27" s="112">
        <f t="shared" si="78"/>
        <v>0</v>
      </c>
      <c r="DQ27" s="112">
        <v>23</v>
      </c>
      <c r="DR27" s="83">
        <f t="shared" si="107"/>
        <v>-8</v>
      </c>
      <c r="DS27" s="81" t="str">
        <f t="shared" si="79"/>
        <v>n/s</v>
      </c>
      <c r="DT27" s="82">
        <f t="shared" si="108"/>
        <v>0</v>
      </c>
      <c r="DU27" s="82">
        <f t="shared" si="80"/>
        <v>20</v>
      </c>
      <c r="DV27" s="84">
        <f t="shared" si="81"/>
        <v>13</v>
      </c>
      <c r="DW27" s="112">
        <f t="shared" si="82"/>
        <v>0</v>
      </c>
      <c r="DX27" s="83">
        <v>23</v>
      </c>
      <c r="DY27" s="83">
        <f t="shared" si="109"/>
        <v>-8</v>
      </c>
      <c r="DZ27" s="81" t="e">
        <f t="shared" si="83"/>
        <v>#VALUE!</v>
      </c>
      <c r="EA27" s="96" t="str">
        <f t="shared" si="110"/>
        <v xml:space="preserve"> </v>
      </c>
      <c r="EB27" s="82" t="str">
        <f t="shared" si="84"/>
        <v xml:space="preserve"> </v>
      </c>
      <c r="EC27" s="84" t="str">
        <f t="shared" si="85"/>
        <v xml:space="preserve"> </v>
      </c>
      <c r="ED27" s="112" t="str">
        <f t="shared" si="86"/>
        <v xml:space="preserve"> </v>
      </c>
      <c r="EE27" s="83">
        <v>23</v>
      </c>
      <c r="EF27" s="83">
        <f t="shared" si="111"/>
        <v>-22</v>
      </c>
      <c r="EG27" s="81" t="e">
        <f t="shared" si="87"/>
        <v>#VALUE!</v>
      </c>
      <c r="EH27" s="96" t="str">
        <f t="shared" si="112"/>
        <v xml:space="preserve"> </v>
      </c>
      <c r="EI27" s="82" t="str">
        <f t="shared" si="88"/>
        <v xml:space="preserve"> </v>
      </c>
      <c r="EJ27" s="84" t="str">
        <f t="shared" si="89"/>
        <v xml:space="preserve"> </v>
      </c>
      <c r="EK27" s="112" t="str">
        <f t="shared" si="90"/>
        <v xml:space="preserve"> </v>
      </c>
      <c r="EL27" s="83">
        <v>23</v>
      </c>
      <c r="EM27" s="83">
        <f t="shared" si="113"/>
        <v>-22</v>
      </c>
      <c r="EN27" s="86">
        <f t="shared" si="91"/>
        <v>-6</v>
      </c>
      <c r="EO27" s="65"/>
      <c r="EP27" s="87">
        <f t="shared" si="92"/>
        <v>14</v>
      </c>
      <c r="EQ27" s="88">
        <f t="shared" si="93"/>
        <v>13</v>
      </c>
      <c r="ER27" s="89">
        <f t="shared" si="94"/>
        <v>80</v>
      </c>
      <c r="ES27" s="90">
        <f t="shared" si="95"/>
        <v>-99</v>
      </c>
      <c r="ET27" s="91">
        <v>23</v>
      </c>
      <c r="EU27" s="91">
        <v>1</v>
      </c>
      <c r="EV27" s="84">
        <f t="shared" si="96"/>
        <v>13</v>
      </c>
      <c r="EW27" s="92" t="str">
        <f t="shared" si="97"/>
        <v>Виктор Боев</v>
      </c>
      <c r="EX27" s="93">
        <f t="shared" si="98"/>
        <v>15</v>
      </c>
    </row>
    <row r="28" spans="1:154" s="98" customFormat="1">
      <c r="A28" s="66">
        <v>24</v>
      </c>
      <c r="B28" s="160" t="s">
        <v>92</v>
      </c>
      <c r="C28" s="161">
        <v>16.079999999999998</v>
      </c>
      <c r="D28" s="161">
        <v>6.29</v>
      </c>
      <c r="E28" s="161">
        <v>16.57</v>
      </c>
      <c r="F28" s="162">
        <v>5.46</v>
      </c>
      <c r="G28" s="162">
        <v>13.31</v>
      </c>
      <c r="H28" s="162">
        <v>2.15</v>
      </c>
      <c r="I28" s="163">
        <v>14.7</v>
      </c>
      <c r="J28" s="69">
        <f t="shared" si="115"/>
        <v>95.807699999999997</v>
      </c>
      <c r="K28" s="70">
        <f t="shared" si="0"/>
        <v>56.329889999999999</v>
      </c>
      <c r="L28" s="70">
        <f t="shared" si="114"/>
        <v>53.434388235294115</v>
      </c>
      <c r="M28" s="48"/>
      <c r="N28" s="48"/>
      <c r="O28" s="122" t="s">
        <v>133</v>
      </c>
      <c r="P28" s="169" t="s">
        <v>136</v>
      </c>
      <c r="Q28" s="73">
        <f t="shared" si="2"/>
        <v>56.329889999999999</v>
      </c>
      <c r="R28" s="73">
        <f t="shared" si="116"/>
        <v>53.434388235294115</v>
      </c>
      <c r="S28" s="74">
        <v>1</v>
      </c>
      <c r="T28" s="74" t="s">
        <v>74</v>
      </c>
      <c r="U28" s="75">
        <v>16</v>
      </c>
      <c r="V28" s="76">
        <f t="shared" si="4"/>
        <v>0.99707491269540249</v>
      </c>
      <c r="W28" s="76">
        <f t="shared" si="5"/>
        <v>0.99741423063172463</v>
      </c>
      <c r="X28" s="76">
        <f t="shared" si="6"/>
        <v>0.99369155406750709</v>
      </c>
      <c r="Y28" s="99" t="s">
        <v>146</v>
      </c>
      <c r="Z28" s="78" t="str">
        <f t="shared" si="7"/>
        <v xml:space="preserve"> </v>
      </c>
      <c r="AA28" s="79" t="str">
        <f t="shared" si="8"/>
        <v>n/f</v>
      </c>
      <c r="AB28" s="78" t="str">
        <f t="shared" si="9"/>
        <v xml:space="preserve"> </v>
      </c>
      <c r="AC28" s="79" t="str">
        <f t="shared" si="10"/>
        <v>n/f</v>
      </c>
      <c r="AD28" s="77" t="s">
        <v>145</v>
      </c>
      <c r="AE28" s="78" t="str">
        <f t="shared" si="11"/>
        <v xml:space="preserve"> </v>
      </c>
      <c r="AF28" s="79" t="str">
        <f t="shared" si="12"/>
        <v>n/s</v>
      </c>
      <c r="AG28" s="78" t="str">
        <f t="shared" si="13"/>
        <v xml:space="preserve"> </v>
      </c>
      <c r="AH28" s="79" t="str">
        <f t="shared" si="14"/>
        <v>n/s</v>
      </c>
      <c r="AI28" s="77" t="s">
        <v>146</v>
      </c>
      <c r="AJ28" s="78" t="str">
        <f t="shared" si="15"/>
        <v xml:space="preserve"> </v>
      </c>
      <c r="AK28" s="79" t="str">
        <f t="shared" si="16"/>
        <v>n/f</v>
      </c>
      <c r="AL28" s="78" t="str">
        <f t="shared" si="17"/>
        <v xml:space="preserve"> </v>
      </c>
      <c r="AM28" s="79" t="str">
        <f t="shared" si="18"/>
        <v>n/f</v>
      </c>
      <c r="AN28" s="77">
        <v>0.75608796296296299</v>
      </c>
      <c r="AO28" s="78">
        <f t="shared" si="19"/>
        <v>9.636574074074078E-2</v>
      </c>
      <c r="AP28" s="79">
        <f t="shared" si="20"/>
        <v>8</v>
      </c>
      <c r="AQ28" s="78">
        <f t="shared" si="21"/>
        <v>9.6116561160182204E-2</v>
      </c>
      <c r="AR28" s="79">
        <f t="shared" si="22"/>
        <v>8</v>
      </c>
      <c r="AS28" s="99" t="s">
        <v>146</v>
      </c>
      <c r="AT28" s="78" t="str">
        <f t="shared" si="23"/>
        <v xml:space="preserve"> </v>
      </c>
      <c r="AU28" s="79" t="str">
        <f t="shared" si="24"/>
        <v>n/f</v>
      </c>
      <c r="AV28" s="78" t="str">
        <f t="shared" si="25"/>
        <v xml:space="preserve"> </v>
      </c>
      <c r="AW28" s="79" t="str">
        <f t="shared" si="26"/>
        <v>n/f</v>
      </c>
      <c r="AX28" s="77">
        <v>0.7575115740740741</v>
      </c>
      <c r="AY28" s="78">
        <f t="shared" si="27"/>
        <v>0.10473379629629631</v>
      </c>
      <c r="AZ28" s="79">
        <f t="shared" si="28"/>
        <v>12</v>
      </c>
      <c r="BA28" s="78">
        <f t="shared" si="29"/>
        <v>0.1040730888050564</v>
      </c>
      <c r="BB28" s="79">
        <f t="shared" si="30"/>
        <v>12</v>
      </c>
      <c r="BC28" s="99">
        <v>0.77684027777777775</v>
      </c>
      <c r="BD28" s="78">
        <f t="shared" si="31"/>
        <v>0.34628472222222217</v>
      </c>
      <c r="BE28" s="79">
        <f t="shared" si="32"/>
        <v>12</v>
      </c>
      <c r="BF28" s="78">
        <f t="shared" si="33"/>
        <v>0.34410020377483497</v>
      </c>
      <c r="BG28" s="79">
        <f t="shared" si="34"/>
        <v>12</v>
      </c>
      <c r="BH28" s="77">
        <v>0.56640046296296298</v>
      </c>
      <c r="BI28" s="78">
        <f t="shared" si="35"/>
        <v>0.13792824074074078</v>
      </c>
      <c r="BJ28" s="79">
        <f t="shared" si="36"/>
        <v>12</v>
      </c>
      <c r="BK28" s="78">
        <f t="shared" si="37"/>
        <v>0.13757159012081327</v>
      </c>
      <c r="BL28" s="79">
        <f t="shared" si="38"/>
        <v>12</v>
      </c>
      <c r="BM28" s="77"/>
      <c r="BN28" s="78" t="str">
        <f t="shared" si="39"/>
        <v/>
      </c>
      <c r="BO28" s="79">
        <f t="shared" si="40"/>
        <v>0</v>
      </c>
      <c r="BP28" s="78" t="str">
        <f t="shared" si="41"/>
        <v xml:space="preserve"> </v>
      </c>
      <c r="BQ28" s="79" t="e">
        <f t="shared" si="42"/>
        <v>#VALUE!</v>
      </c>
      <c r="BR28" s="99"/>
      <c r="BS28" s="78" t="str">
        <f t="shared" si="43"/>
        <v/>
      </c>
      <c r="BT28" s="79">
        <f t="shared" si="44"/>
        <v>0</v>
      </c>
      <c r="BU28" s="78" t="str">
        <f t="shared" si="45"/>
        <v xml:space="preserve"> </v>
      </c>
      <c r="BV28" s="79" t="e">
        <f t="shared" si="46"/>
        <v>#VALUE!</v>
      </c>
      <c r="BW28" s="33"/>
      <c r="BX28" s="80">
        <f t="shared" si="47"/>
        <v>16</v>
      </c>
      <c r="BY28" s="81" t="str">
        <f t="shared" si="48"/>
        <v>n/f</v>
      </c>
      <c r="BZ28" s="96">
        <f t="shared" si="49"/>
        <v>0.25</v>
      </c>
      <c r="CA28" s="83">
        <v>24</v>
      </c>
      <c r="CB28" s="83">
        <f t="shared" si="100"/>
        <v>-8</v>
      </c>
      <c r="CC28" s="81" t="str">
        <f t="shared" si="50"/>
        <v>n/s</v>
      </c>
      <c r="CD28" s="96">
        <f t="shared" si="51"/>
        <v>0</v>
      </c>
      <c r="CE28" s="82">
        <f t="shared" si="52"/>
        <v>0.25</v>
      </c>
      <c r="CF28" s="111">
        <f t="shared" si="53"/>
        <v>11</v>
      </c>
      <c r="CG28" s="112">
        <f t="shared" si="54"/>
        <v>0</v>
      </c>
      <c r="CH28" s="83">
        <v>24</v>
      </c>
      <c r="CI28" s="83">
        <f t="shared" si="101"/>
        <v>-14</v>
      </c>
      <c r="CJ28" s="81" t="str">
        <f t="shared" si="55"/>
        <v>n/f</v>
      </c>
      <c r="CK28" s="174">
        <f t="shared" si="102"/>
        <v>0.5</v>
      </c>
      <c r="CL28" s="82">
        <f t="shared" si="56"/>
        <v>0.75</v>
      </c>
      <c r="CM28" s="111">
        <f t="shared" si="57"/>
        <v>11</v>
      </c>
      <c r="CN28" s="112">
        <f t="shared" si="58"/>
        <v>0</v>
      </c>
      <c r="CO28" s="83">
        <v>24</v>
      </c>
      <c r="CP28" s="83">
        <f t="shared" si="103"/>
        <v>-13</v>
      </c>
      <c r="CQ28" s="81">
        <f t="shared" si="59"/>
        <v>8</v>
      </c>
      <c r="CR28" s="96">
        <f t="shared" si="60"/>
        <v>5</v>
      </c>
      <c r="CS28" s="82">
        <f t="shared" si="61"/>
        <v>5.75</v>
      </c>
      <c r="CT28" s="111">
        <f t="shared" si="62"/>
        <v>12</v>
      </c>
      <c r="CU28" s="112">
        <f t="shared" si="63"/>
        <v>0</v>
      </c>
      <c r="CV28" s="83">
        <v>24</v>
      </c>
      <c r="CW28" s="83">
        <f t="shared" si="104"/>
        <v>-11</v>
      </c>
      <c r="CX28" s="81" t="str">
        <f t="shared" si="64"/>
        <v>n/f</v>
      </c>
      <c r="CY28" s="96">
        <f t="shared" si="65"/>
        <v>0.25</v>
      </c>
      <c r="CZ28" s="82">
        <f t="shared" si="66"/>
        <v>6</v>
      </c>
      <c r="DA28" s="111">
        <f t="shared" si="67"/>
        <v>13</v>
      </c>
      <c r="DB28" s="112">
        <f t="shared" si="68"/>
        <v>0</v>
      </c>
      <c r="DC28" s="83">
        <v>24</v>
      </c>
      <c r="DD28" s="83">
        <f t="shared" si="105"/>
        <v>-11</v>
      </c>
      <c r="DE28" s="81">
        <f t="shared" si="69"/>
        <v>12</v>
      </c>
      <c r="DF28" s="96">
        <f t="shared" si="70"/>
        <v>1</v>
      </c>
      <c r="DG28" s="82">
        <f t="shared" si="71"/>
        <v>7</v>
      </c>
      <c r="DH28" s="111">
        <f t="shared" si="72"/>
        <v>13</v>
      </c>
      <c r="DI28" s="112">
        <f t="shared" si="73"/>
        <v>0</v>
      </c>
      <c r="DJ28" s="83">
        <v>24</v>
      </c>
      <c r="DK28" s="83">
        <f t="shared" si="106"/>
        <v>-11</v>
      </c>
      <c r="DL28" s="81">
        <f t="shared" si="74"/>
        <v>12</v>
      </c>
      <c r="DM28" s="96">
        <f t="shared" si="75"/>
        <v>3</v>
      </c>
      <c r="DN28" s="82">
        <f t="shared" si="76"/>
        <v>10</v>
      </c>
      <c r="DO28" s="111">
        <f t="shared" si="77"/>
        <v>14</v>
      </c>
      <c r="DP28" s="112">
        <f t="shared" si="78"/>
        <v>0</v>
      </c>
      <c r="DQ28" s="112">
        <v>24</v>
      </c>
      <c r="DR28" s="83">
        <f t="shared" si="107"/>
        <v>-9</v>
      </c>
      <c r="DS28" s="81">
        <f t="shared" si="79"/>
        <v>12</v>
      </c>
      <c r="DT28" s="82">
        <f t="shared" si="108"/>
        <v>3</v>
      </c>
      <c r="DU28" s="82">
        <f t="shared" si="80"/>
        <v>13</v>
      </c>
      <c r="DV28" s="84">
        <f t="shared" si="81"/>
        <v>14</v>
      </c>
      <c r="DW28" s="112">
        <f t="shared" si="82"/>
        <v>0</v>
      </c>
      <c r="DX28" s="83">
        <v>24</v>
      </c>
      <c r="DY28" s="83">
        <f t="shared" si="109"/>
        <v>-9</v>
      </c>
      <c r="DZ28" s="81" t="e">
        <f t="shared" si="83"/>
        <v>#VALUE!</v>
      </c>
      <c r="EA28" s="96" t="str">
        <f t="shared" si="110"/>
        <v xml:space="preserve"> </v>
      </c>
      <c r="EB28" s="82" t="str">
        <f t="shared" si="84"/>
        <v xml:space="preserve"> </v>
      </c>
      <c r="EC28" s="84" t="str">
        <f t="shared" si="85"/>
        <v xml:space="preserve"> </v>
      </c>
      <c r="ED28" s="112" t="str">
        <f t="shared" si="86"/>
        <v xml:space="preserve"> </v>
      </c>
      <c r="EE28" s="83">
        <v>24</v>
      </c>
      <c r="EF28" s="83">
        <f t="shared" si="111"/>
        <v>-23</v>
      </c>
      <c r="EG28" s="81" t="e">
        <f t="shared" si="87"/>
        <v>#VALUE!</v>
      </c>
      <c r="EH28" s="96" t="str">
        <f t="shared" si="112"/>
        <v xml:space="preserve"> </v>
      </c>
      <c r="EI28" s="82" t="str">
        <f t="shared" si="88"/>
        <v xml:space="preserve"> </v>
      </c>
      <c r="EJ28" s="84" t="str">
        <f t="shared" si="89"/>
        <v xml:space="preserve"> </v>
      </c>
      <c r="EK28" s="112" t="str">
        <f t="shared" si="90"/>
        <v xml:space="preserve"> </v>
      </c>
      <c r="EL28" s="83">
        <v>24</v>
      </c>
      <c r="EM28" s="83">
        <f t="shared" si="113"/>
        <v>-23</v>
      </c>
      <c r="EN28" s="86">
        <f t="shared" si="91"/>
        <v>-0.25</v>
      </c>
      <c r="EO28" s="65"/>
      <c r="EP28" s="87">
        <f t="shared" si="92"/>
        <v>12.75</v>
      </c>
      <c r="EQ28" s="88">
        <f t="shared" si="93"/>
        <v>14</v>
      </c>
      <c r="ER28" s="89">
        <f t="shared" si="94"/>
        <v>90</v>
      </c>
      <c r="ES28" s="90">
        <f t="shared" si="95"/>
        <v>-99</v>
      </c>
      <c r="ET28" s="91">
        <v>24</v>
      </c>
      <c r="EU28" s="91">
        <v>1</v>
      </c>
      <c r="EV28" s="84">
        <f t="shared" si="96"/>
        <v>14</v>
      </c>
      <c r="EW28" s="92" t="str">
        <f t="shared" si="97"/>
        <v>Павел Камакин</v>
      </c>
      <c r="EX28" s="93">
        <f t="shared" si="98"/>
        <v>16</v>
      </c>
    </row>
    <row r="29" spans="1:154" s="98" customFormat="1">
      <c r="A29" s="66">
        <v>25</v>
      </c>
      <c r="B29" s="160" t="s">
        <v>92</v>
      </c>
      <c r="C29" s="161">
        <v>16.079999999999998</v>
      </c>
      <c r="D29" s="161">
        <v>6.29</v>
      </c>
      <c r="E29" s="161">
        <v>16.57</v>
      </c>
      <c r="F29" s="162">
        <v>5.46</v>
      </c>
      <c r="G29" s="162">
        <v>13.31</v>
      </c>
      <c r="H29" s="162">
        <v>2.15</v>
      </c>
      <c r="I29" s="163">
        <v>9.6</v>
      </c>
      <c r="J29" s="69">
        <f t="shared" si="115"/>
        <v>95.807699999999997</v>
      </c>
      <c r="K29" s="70">
        <f t="shared" si="0"/>
        <v>56.329889999999999</v>
      </c>
      <c r="L29" s="70">
        <f t="shared" si="114"/>
        <v>53.434388235294115</v>
      </c>
      <c r="M29" s="48"/>
      <c r="N29" s="48"/>
      <c r="O29" s="122" t="s">
        <v>94</v>
      </c>
      <c r="P29" s="169" t="s">
        <v>137</v>
      </c>
      <c r="Q29" s="73">
        <f t="shared" si="2"/>
        <v>56.329889999999999</v>
      </c>
      <c r="R29" s="73">
        <f t="shared" si="116"/>
        <v>53.434388235294115</v>
      </c>
      <c r="S29" s="74">
        <v>1</v>
      </c>
      <c r="T29" s="74" t="s">
        <v>74</v>
      </c>
      <c r="U29" s="75">
        <v>17</v>
      </c>
      <c r="V29" s="76">
        <f t="shared" si="4"/>
        <v>0.99707491269540249</v>
      </c>
      <c r="W29" s="76">
        <f t="shared" si="5"/>
        <v>0.99741423063172463</v>
      </c>
      <c r="X29" s="76">
        <f t="shared" si="6"/>
        <v>0.99369155406750709</v>
      </c>
      <c r="Y29" s="99" t="s">
        <v>146</v>
      </c>
      <c r="Z29" s="78" t="str">
        <f t="shared" si="7"/>
        <v xml:space="preserve"> </v>
      </c>
      <c r="AA29" s="79" t="str">
        <f t="shared" si="8"/>
        <v>n/f</v>
      </c>
      <c r="AB29" s="78" t="str">
        <f t="shared" si="9"/>
        <v xml:space="preserve"> </v>
      </c>
      <c r="AC29" s="79" t="str">
        <f t="shared" si="10"/>
        <v>n/f</v>
      </c>
      <c r="AD29" s="99">
        <v>0.61581018518518515</v>
      </c>
      <c r="AE29" s="78">
        <f t="shared" si="11"/>
        <v>0.2456712962962963</v>
      </c>
      <c r="AF29" s="79">
        <f t="shared" si="12"/>
        <v>9</v>
      </c>
      <c r="AG29" s="78">
        <f t="shared" si="13"/>
        <v>0.24412149220644566</v>
      </c>
      <c r="AH29" s="79">
        <f t="shared" si="14"/>
        <v>9</v>
      </c>
      <c r="AI29" s="99">
        <v>0.20682870370370368</v>
      </c>
      <c r="AJ29" s="78">
        <f t="shared" si="15"/>
        <v>0.85959490741197764</v>
      </c>
      <c r="AK29" s="79">
        <f t="shared" si="16"/>
        <v>6</v>
      </c>
      <c r="AL29" s="78">
        <f t="shared" si="17"/>
        <v>0.85417219941472289</v>
      </c>
      <c r="AM29" s="79">
        <f t="shared" si="18"/>
        <v>6</v>
      </c>
      <c r="AN29" s="77">
        <v>0.75011574074074072</v>
      </c>
      <c r="AO29" s="78">
        <f t="shared" si="19"/>
        <v>9.0393518518518512E-2</v>
      </c>
      <c r="AP29" s="79">
        <f t="shared" si="20"/>
        <v>6</v>
      </c>
      <c r="AQ29" s="78">
        <f t="shared" si="21"/>
        <v>9.0159781727242691E-2</v>
      </c>
      <c r="AR29" s="79">
        <f t="shared" si="22"/>
        <v>6</v>
      </c>
      <c r="AS29" s="99">
        <v>0.80648148148148147</v>
      </c>
      <c r="AT29" s="78">
        <f t="shared" si="23"/>
        <v>4.6064814814814836E-2</v>
      </c>
      <c r="AU29" s="79">
        <f t="shared" si="24"/>
        <v>6</v>
      </c>
      <c r="AV29" s="78">
        <f t="shared" si="25"/>
        <v>4.5774217421165275E-2</v>
      </c>
      <c r="AW29" s="79">
        <f t="shared" si="26"/>
        <v>6</v>
      </c>
      <c r="AX29" s="99">
        <v>0.74151620370370364</v>
      </c>
      <c r="AY29" s="78">
        <f t="shared" si="27"/>
        <v>8.8738425925925846E-2</v>
      </c>
      <c r="AZ29" s="79">
        <f t="shared" si="28"/>
        <v>6</v>
      </c>
      <c r="BA29" s="78">
        <f t="shared" si="29"/>
        <v>8.817862436383761E-2</v>
      </c>
      <c r="BB29" s="79">
        <f t="shared" si="30"/>
        <v>6</v>
      </c>
      <c r="BC29" s="99">
        <v>0.70771990740740742</v>
      </c>
      <c r="BD29" s="78">
        <f t="shared" si="31"/>
        <v>0.27716435185185184</v>
      </c>
      <c r="BE29" s="79">
        <f t="shared" si="32"/>
        <v>5</v>
      </c>
      <c r="BF29" s="78">
        <f t="shared" si="33"/>
        <v>0.27541587552378</v>
      </c>
      <c r="BG29" s="79">
        <f t="shared" si="34"/>
        <v>5</v>
      </c>
      <c r="BH29" s="77">
        <v>0.56863425925925926</v>
      </c>
      <c r="BI29" s="78">
        <f t="shared" si="35"/>
        <v>0.14016203703703706</v>
      </c>
      <c r="BJ29" s="79">
        <f t="shared" si="36"/>
        <v>13</v>
      </c>
      <c r="BK29" s="78">
        <f t="shared" si="37"/>
        <v>0.1397996103350716</v>
      </c>
      <c r="BL29" s="79">
        <f t="shared" si="38"/>
        <v>13</v>
      </c>
      <c r="BM29" s="77"/>
      <c r="BN29" s="78" t="str">
        <f t="shared" si="39"/>
        <v/>
      </c>
      <c r="BO29" s="79">
        <f t="shared" si="40"/>
        <v>0</v>
      </c>
      <c r="BP29" s="78" t="str">
        <f t="shared" si="41"/>
        <v xml:space="preserve"> </v>
      </c>
      <c r="BQ29" s="79" t="e">
        <f t="shared" si="42"/>
        <v>#VALUE!</v>
      </c>
      <c r="BR29" s="99"/>
      <c r="BS29" s="78" t="str">
        <f t="shared" si="43"/>
        <v/>
      </c>
      <c r="BT29" s="79">
        <f t="shared" si="44"/>
        <v>0</v>
      </c>
      <c r="BU29" s="78" t="str">
        <f t="shared" si="45"/>
        <v xml:space="preserve"> </v>
      </c>
      <c r="BV29" s="79" t="e">
        <f t="shared" si="46"/>
        <v>#VALUE!</v>
      </c>
      <c r="BW29" s="33"/>
      <c r="BX29" s="80">
        <f t="shared" si="47"/>
        <v>17</v>
      </c>
      <c r="BY29" s="81" t="str">
        <f t="shared" si="48"/>
        <v>n/f</v>
      </c>
      <c r="BZ29" s="96">
        <f t="shared" si="49"/>
        <v>0.25</v>
      </c>
      <c r="CA29" s="83">
        <v>25</v>
      </c>
      <c r="CB29" s="83">
        <f t="shared" si="100"/>
        <v>-9</v>
      </c>
      <c r="CC29" s="81">
        <f t="shared" si="50"/>
        <v>9</v>
      </c>
      <c r="CD29" s="96">
        <f t="shared" si="51"/>
        <v>1</v>
      </c>
      <c r="CE29" s="82">
        <f t="shared" si="52"/>
        <v>1.25</v>
      </c>
      <c r="CF29" s="111">
        <f t="shared" si="53"/>
        <v>10</v>
      </c>
      <c r="CG29" s="112">
        <f t="shared" si="54"/>
        <v>0</v>
      </c>
      <c r="CH29" s="83">
        <v>25</v>
      </c>
      <c r="CI29" s="83">
        <f t="shared" si="101"/>
        <v>-15</v>
      </c>
      <c r="CJ29" s="81">
        <f t="shared" si="55"/>
        <v>6</v>
      </c>
      <c r="CK29" s="174">
        <f t="shared" si="102"/>
        <v>10</v>
      </c>
      <c r="CL29" s="82">
        <f t="shared" si="56"/>
        <v>11.25</v>
      </c>
      <c r="CM29" s="111">
        <f t="shared" si="57"/>
        <v>7</v>
      </c>
      <c r="CN29" s="112">
        <f t="shared" si="58"/>
        <v>0</v>
      </c>
      <c r="CO29" s="83">
        <v>25</v>
      </c>
      <c r="CP29" s="83">
        <f t="shared" si="103"/>
        <v>-14</v>
      </c>
      <c r="CQ29" s="81">
        <f t="shared" si="59"/>
        <v>6</v>
      </c>
      <c r="CR29" s="96">
        <f t="shared" si="60"/>
        <v>7</v>
      </c>
      <c r="CS29" s="82">
        <f t="shared" si="61"/>
        <v>18.25</v>
      </c>
      <c r="CT29" s="111">
        <f t="shared" si="62"/>
        <v>6</v>
      </c>
      <c r="CU29" s="112">
        <f t="shared" si="63"/>
        <v>0</v>
      </c>
      <c r="CV29" s="83">
        <v>25</v>
      </c>
      <c r="CW29" s="83">
        <f t="shared" si="104"/>
        <v>-12</v>
      </c>
      <c r="CX29" s="81">
        <f t="shared" si="64"/>
        <v>6</v>
      </c>
      <c r="CY29" s="96">
        <f t="shared" si="65"/>
        <v>7</v>
      </c>
      <c r="CZ29" s="82">
        <f t="shared" si="66"/>
        <v>25.25</v>
      </c>
      <c r="DA29" s="111">
        <f t="shared" si="67"/>
        <v>5</v>
      </c>
      <c r="DB29" s="112">
        <f t="shared" si="68"/>
        <v>0</v>
      </c>
      <c r="DC29" s="83">
        <v>25</v>
      </c>
      <c r="DD29" s="83">
        <f t="shared" si="105"/>
        <v>-12</v>
      </c>
      <c r="DE29" s="81">
        <f t="shared" si="69"/>
        <v>6</v>
      </c>
      <c r="DF29" s="96">
        <f t="shared" si="70"/>
        <v>7</v>
      </c>
      <c r="DG29" s="82">
        <f t="shared" si="71"/>
        <v>32.25</v>
      </c>
      <c r="DH29" s="111">
        <f t="shared" si="72"/>
        <v>5</v>
      </c>
      <c r="DI29" s="112">
        <f t="shared" si="73"/>
        <v>0</v>
      </c>
      <c r="DJ29" s="83">
        <v>25</v>
      </c>
      <c r="DK29" s="83">
        <f t="shared" si="106"/>
        <v>-12</v>
      </c>
      <c r="DL29" s="81">
        <f t="shared" si="74"/>
        <v>5</v>
      </c>
      <c r="DM29" s="96">
        <f t="shared" si="75"/>
        <v>10</v>
      </c>
      <c r="DN29" s="82">
        <f t="shared" si="76"/>
        <v>42.25</v>
      </c>
      <c r="DO29" s="111">
        <f t="shared" si="77"/>
        <v>5</v>
      </c>
      <c r="DP29" s="112">
        <f t="shared" si="78"/>
        <v>0</v>
      </c>
      <c r="DQ29" s="112">
        <v>25</v>
      </c>
      <c r="DR29" s="83">
        <f t="shared" si="107"/>
        <v>-10</v>
      </c>
      <c r="DS29" s="81">
        <f t="shared" si="79"/>
        <v>13</v>
      </c>
      <c r="DT29" s="82">
        <f t="shared" si="108"/>
        <v>2</v>
      </c>
      <c r="DU29" s="82">
        <f t="shared" si="80"/>
        <v>44.25</v>
      </c>
      <c r="DV29" s="84">
        <f t="shared" si="81"/>
        <v>6</v>
      </c>
      <c r="DW29" s="112">
        <f t="shared" si="82"/>
        <v>0</v>
      </c>
      <c r="DX29" s="83">
        <v>25</v>
      </c>
      <c r="DY29" s="83">
        <f t="shared" si="109"/>
        <v>-10</v>
      </c>
      <c r="DZ29" s="81" t="e">
        <f t="shared" si="83"/>
        <v>#VALUE!</v>
      </c>
      <c r="EA29" s="96" t="str">
        <f t="shared" si="110"/>
        <v xml:space="preserve"> </v>
      </c>
      <c r="EB29" s="82" t="str">
        <f t="shared" si="84"/>
        <v xml:space="preserve"> </v>
      </c>
      <c r="EC29" s="84" t="str">
        <f t="shared" si="85"/>
        <v xml:space="preserve"> </v>
      </c>
      <c r="ED29" s="112" t="str">
        <f t="shared" si="86"/>
        <v xml:space="preserve"> </v>
      </c>
      <c r="EE29" s="83">
        <v>25</v>
      </c>
      <c r="EF29" s="83">
        <f t="shared" si="111"/>
        <v>-24</v>
      </c>
      <c r="EG29" s="81" t="e">
        <f t="shared" si="87"/>
        <v>#VALUE!</v>
      </c>
      <c r="EH29" s="96" t="str">
        <f t="shared" si="112"/>
        <v xml:space="preserve"> </v>
      </c>
      <c r="EI29" s="82" t="str">
        <f t="shared" si="88"/>
        <v xml:space="preserve"> </v>
      </c>
      <c r="EJ29" s="84" t="str">
        <f t="shared" si="89"/>
        <v xml:space="preserve"> </v>
      </c>
      <c r="EK29" s="112" t="str">
        <f t="shared" si="90"/>
        <v xml:space="preserve"> </v>
      </c>
      <c r="EL29" s="83">
        <v>25</v>
      </c>
      <c r="EM29" s="83">
        <f t="shared" si="113"/>
        <v>-24</v>
      </c>
      <c r="EN29" s="86">
        <f t="shared" si="91"/>
        <v>-0.25</v>
      </c>
      <c r="EO29" s="65"/>
      <c r="EP29" s="87">
        <f t="shared" si="92"/>
        <v>44</v>
      </c>
      <c r="EQ29" s="88">
        <f t="shared" si="93"/>
        <v>6</v>
      </c>
      <c r="ER29" s="89">
        <f t="shared" si="94"/>
        <v>66</v>
      </c>
      <c r="ES29" s="90">
        <f t="shared" si="95"/>
        <v>-99</v>
      </c>
      <c r="ET29" s="91">
        <v>25</v>
      </c>
      <c r="EU29" s="91">
        <v>1</v>
      </c>
      <c r="EV29" s="84">
        <f t="shared" si="96"/>
        <v>6</v>
      </c>
      <c r="EW29" s="92" t="str">
        <f t="shared" si="97"/>
        <v>Юрий Селезнёв</v>
      </c>
      <c r="EX29" s="93">
        <f t="shared" si="98"/>
        <v>17</v>
      </c>
    </row>
    <row r="30" spans="1:154">
      <c r="A30" s="66">
        <v>26</v>
      </c>
      <c r="B30" s="48" t="s">
        <v>138</v>
      </c>
      <c r="C30" s="126">
        <v>16</v>
      </c>
      <c r="D30" s="126">
        <v>6</v>
      </c>
      <c r="E30" s="126">
        <v>16</v>
      </c>
      <c r="F30" s="127">
        <v>5.5</v>
      </c>
      <c r="G30" s="127">
        <v>12.8</v>
      </c>
      <c r="H30" s="124">
        <v>1.65</v>
      </c>
      <c r="I30" s="125">
        <v>8.9</v>
      </c>
      <c r="J30" s="69">
        <f t="shared" si="115"/>
        <v>92</v>
      </c>
      <c r="K30" s="129">
        <f t="shared" si="0"/>
        <v>58.003199999999993</v>
      </c>
      <c r="L30" s="129">
        <f t="shared" si="114"/>
        <v>53.882352941176471</v>
      </c>
      <c r="M30" s="48"/>
      <c r="N30" s="48"/>
      <c r="O30" s="122" t="s">
        <v>141</v>
      </c>
      <c r="P30" s="122" t="s">
        <v>139</v>
      </c>
      <c r="Q30" s="73">
        <f t="shared" si="2"/>
        <v>58.003199999999993</v>
      </c>
      <c r="R30" s="73">
        <f t="shared" si="116"/>
        <v>53.882352941176471</v>
      </c>
      <c r="S30" s="74">
        <v>1</v>
      </c>
      <c r="T30" s="74" t="s">
        <v>74</v>
      </c>
      <c r="U30" s="75">
        <v>25</v>
      </c>
      <c r="V30" s="76">
        <f t="shared" si="4"/>
        <v>0.99623829697370347</v>
      </c>
      <c r="W30" s="76">
        <f t="shared" si="5"/>
        <v>0.99667434086628992</v>
      </c>
      <c r="X30" s="76">
        <f t="shared" si="6"/>
        <v>0.99134304206313095</v>
      </c>
      <c r="Y30" s="99">
        <v>0.63420138888888888</v>
      </c>
      <c r="Z30" s="78">
        <f t="shared" si="7"/>
        <v>0.18975694444444446</v>
      </c>
      <c r="AA30" s="79">
        <f t="shared" si="8"/>
        <v>6</v>
      </c>
      <c r="AB30" s="78">
        <f t="shared" si="9"/>
        <v>0.18811422655816012</v>
      </c>
      <c r="AC30" s="79">
        <f t="shared" si="10"/>
        <v>6</v>
      </c>
      <c r="AD30" s="99">
        <v>0.53951388888888896</v>
      </c>
      <c r="AE30" s="78">
        <f t="shared" si="11"/>
        <v>0.16937500000000011</v>
      </c>
      <c r="AF30" s="79">
        <f t="shared" si="12"/>
        <v>6</v>
      </c>
      <c r="AG30" s="78">
        <f t="shared" si="13"/>
        <v>0.1679087277494429</v>
      </c>
      <c r="AH30" s="79">
        <f t="shared" si="14"/>
        <v>6</v>
      </c>
      <c r="AI30" s="99">
        <v>0.13724537037037035</v>
      </c>
      <c r="AJ30" s="78">
        <f t="shared" si="15"/>
        <v>0.79001157407864431</v>
      </c>
      <c r="AK30" s="79">
        <f t="shared" si="16"/>
        <v>3</v>
      </c>
      <c r="AL30" s="78">
        <f t="shared" si="17"/>
        <v>0.78317247711220572</v>
      </c>
      <c r="AM30" s="79">
        <f t="shared" si="18"/>
        <v>3</v>
      </c>
      <c r="AN30" s="77">
        <v>0.7503009259259259</v>
      </c>
      <c r="AO30" s="78">
        <f t="shared" si="19"/>
        <v>9.0578703703703689E-2</v>
      </c>
      <c r="AP30" s="79">
        <f t="shared" si="20"/>
        <v>7</v>
      </c>
      <c r="AQ30" s="78">
        <f t="shared" si="21"/>
        <v>9.0277469810411848E-2</v>
      </c>
      <c r="AR30" s="79">
        <f t="shared" si="22"/>
        <v>7</v>
      </c>
      <c r="AS30" s="99">
        <v>0.81327546296296294</v>
      </c>
      <c r="AT30" s="78">
        <f t="shared" si="23"/>
        <v>5.2858796296296306E-2</v>
      </c>
      <c r="AU30" s="79">
        <f t="shared" si="24"/>
        <v>10</v>
      </c>
      <c r="AV30" s="78">
        <f t="shared" si="25"/>
        <v>5.2401199920165738E-2</v>
      </c>
      <c r="AW30" s="79">
        <f t="shared" si="26"/>
        <v>10</v>
      </c>
      <c r="AX30" s="99">
        <v>0.74899305555555562</v>
      </c>
      <c r="AY30" s="78">
        <f t="shared" si="27"/>
        <v>9.621527777777783E-2</v>
      </c>
      <c r="AZ30" s="79">
        <f t="shared" si="28"/>
        <v>10</v>
      </c>
      <c r="BA30" s="78">
        <f t="shared" si="29"/>
        <v>9.5382346165171439E-2</v>
      </c>
      <c r="BB30" s="79">
        <f t="shared" si="30"/>
        <v>10</v>
      </c>
      <c r="BC30" s="99">
        <v>0.73180555555555549</v>
      </c>
      <c r="BD30" s="78">
        <f t="shared" si="31"/>
        <v>0.30124999999999991</v>
      </c>
      <c r="BE30" s="79">
        <f t="shared" si="32"/>
        <v>8</v>
      </c>
      <c r="BF30" s="78">
        <f t="shared" si="33"/>
        <v>0.2986420914215181</v>
      </c>
      <c r="BG30" s="79">
        <f t="shared" si="34"/>
        <v>8</v>
      </c>
      <c r="BH30" s="77">
        <v>0.56251157407407404</v>
      </c>
      <c r="BI30" s="78">
        <f t="shared" si="35"/>
        <v>0.13403935185185184</v>
      </c>
      <c r="BJ30" s="79">
        <f t="shared" si="36"/>
        <v>9</v>
      </c>
      <c r="BK30" s="78">
        <f t="shared" si="37"/>
        <v>0.13359358265708915</v>
      </c>
      <c r="BL30" s="79">
        <f t="shared" si="38"/>
        <v>9</v>
      </c>
      <c r="BM30" s="77"/>
      <c r="BN30" s="78" t="str">
        <f t="shared" si="39"/>
        <v/>
      </c>
      <c r="BO30" s="79">
        <f t="shared" si="40"/>
        <v>0</v>
      </c>
      <c r="BP30" s="78" t="str">
        <f t="shared" si="41"/>
        <v xml:space="preserve"> </v>
      </c>
      <c r="BQ30" s="79" t="e">
        <f t="shared" si="42"/>
        <v>#VALUE!</v>
      </c>
      <c r="BR30" s="99"/>
      <c r="BS30" s="78" t="str">
        <f t="shared" si="43"/>
        <v/>
      </c>
      <c r="BT30" s="79">
        <f t="shared" si="44"/>
        <v>0</v>
      </c>
      <c r="BU30" s="78" t="str">
        <f t="shared" si="45"/>
        <v xml:space="preserve"> </v>
      </c>
      <c r="BV30" s="79" t="e">
        <f t="shared" si="46"/>
        <v>#VALUE!</v>
      </c>
      <c r="BW30" s="33"/>
      <c r="BX30" s="80">
        <f t="shared" si="47"/>
        <v>25</v>
      </c>
      <c r="BY30" s="81">
        <f t="shared" si="48"/>
        <v>6</v>
      </c>
      <c r="BZ30" s="96">
        <f t="shared" si="49"/>
        <v>10</v>
      </c>
      <c r="CA30" s="83">
        <v>26</v>
      </c>
      <c r="CB30" s="83">
        <f t="shared" si="100"/>
        <v>-10</v>
      </c>
      <c r="CC30" s="81">
        <f t="shared" si="50"/>
        <v>6</v>
      </c>
      <c r="CD30" s="96">
        <f t="shared" si="51"/>
        <v>4</v>
      </c>
      <c r="CE30" s="82">
        <f t="shared" si="52"/>
        <v>14</v>
      </c>
      <c r="CF30" s="111">
        <f t="shared" si="53"/>
        <v>5</v>
      </c>
      <c r="CG30" s="112">
        <f t="shared" si="54"/>
        <v>0</v>
      </c>
      <c r="CH30" s="83">
        <v>26</v>
      </c>
      <c r="CI30" s="83">
        <f t="shared" si="101"/>
        <v>-16</v>
      </c>
      <c r="CJ30" s="81">
        <f t="shared" si="55"/>
        <v>3</v>
      </c>
      <c r="CK30" s="174">
        <f t="shared" si="102"/>
        <v>16</v>
      </c>
      <c r="CL30" s="82">
        <f t="shared" si="56"/>
        <v>30</v>
      </c>
      <c r="CM30" s="111">
        <f t="shared" si="57"/>
        <v>4</v>
      </c>
      <c r="CN30" s="112">
        <f t="shared" si="58"/>
        <v>0</v>
      </c>
      <c r="CO30" s="83">
        <v>26</v>
      </c>
      <c r="CP30" s="83">
        <f t="shared" si="103"/>
        <v>-15</v>
      </c>
      <c r="CQ30" s="81">
        <f t="shared" si="59"/>
        <v>7</v>
      </c>
      <c r="CR30" s="96">
        <f t="shared" si="60"/>
        <v>6</v>
      </c>
      <c r="CS30" s="82">
        <f t="shared" si="61"/>
        <v>36</v>
      </c>
      <c r="CT30" s="111">
        <f t="shared" si="62"/>
        <v>4</v>
      </c>
      <c r="CU30" s="112">
        <f t="shared" si="63"/>
        <v>0</v>
      </c>
      <c r="CV30" s="83">
        <v>26</v>
      </c>
      <c r="CW30" s="83">
        <f t="shared" si="104"/>
        <v>-13</v>
      </c>
      <c r="CX30" s="81">
        <f t="shared" si="64"/>
        <v>10</v>
      </c>
      <c r="CY30" s="96">
        <f t="shared" si="65"/>
        <v>3</v>
      </c>
      <c r="CZ30" s="82">
        <f t="shared" si="66"/>
        <v>39</v>
      </c>
      <c r="DA30" s="111">
        <f t="shared" si="67"/>
        <v>4</v>
      </c>
      <c r="DB30" s="112">
        <f t="shared" si="68"/>
        <v>0</v>
      </c>
      <c r="DC30" s="83">
        <v>26</v>
      </c>
      <c r="DD30" s="83">
        <f t="shared" si="105"/>
        <v>-13</v>
      </c>
      <c r="DE30" s="81">
        <f t="shared" si="69"/>
        <v>10</v>
      </c>
      <c r="DF30" s="96">
        <f t="shared" si="70"/>
        <v>3</v>
      </c>
      <c r="DG30" s="82">
        <f t="shared" si="71"/>
        <v>42</v>
      </c>
      <c r="DH30" s="111">
        <f t="shared" si="72"/>
        <v>4</v>
      </c>
      <c r="DI30" s="112">
        <f t="shared" si="73"/>
        <v>0</v>
      </c>
      <c r="DJ30" s="83">
        <v>26</v>
      </c>
      <c r="DK30" s="83">
        <f t="shared" si="106"/>
        <v>-13</v>
      </c>
      <c r="DL30" s="81">
        <f t="shared" si="74"/>
        <v>8</v>
      </c>
      <c r="DM30" s="96">
        <f t="shared" si="75"/>
        <v>7</v>
      </c>
      <c r="DN30" s="82">
        <f t="shared" si="76"/>
        <v>49</v>
      </c>
      <c r="DO30" s="111">
        <f t="shared" si="77"/>
        <v>4</v>
      </c>
      <c r="DP30" s="112">
        <f t="shared" si="78"/>
        <v>0</v>
      </c>
      <c r="DQ30" s="112">
        <v>26</v>
      </c>
      <c r="DR30" s="83">
        <f t="shared" si="107"/>
        <v>-11</v>
      </c>
      <c r="DS30" s="81">
        <f t="shared" si="79"/>
        <v>9</v>
      </c>
      <c r="DT30" s="82">
        <f t="shared" si="108"/>
        <v>6</v>
      </c>
      <c r="DU30" s="82">
        <f t="shared" si="80"/>
        <v>55</v>
      </c>
      <c r="DV30" s="84">
        <f t="shared" si="81"/>
        <v>4</v>
      </c>
      <c r="DW30" s="112">
        <f t="shared" si="82"/>
        <v>0</v>
      </c>
      <c r="DX30" s="83">
        <v>26</v>
      </c>
      <c r="DY30" s="83">
        <f t="shared" si="109"/>
        <v>-11</v>
      </c>
      <c r="DZ30" s="81" t="e">
        <f t="shared" si="83"/>
        <v>#VALUE!</v>
      </c>
      <c r="EA30" s="96" t="str">
        <f t="shared" si="110"/>
        <v xml:space="preserve"> </v>
      </c>
      <c r="EB30" s="82" t="str">
        <f t="shared" si="84"/>
        <v xml:space="preserve"> </v>
      </c>
      <c r="EC30" s="84" t="str">
        <f t="shared" si="85"/>
        <v xml:space="preserve"> </v>
      </c>
      <c r="ED30" s="112" t="str">
        <f t="shared" si="86"/>
        <v xml:space="preserve"> </v>
      </c>
      <c r="EE30" s="83">
        <v>26</v>
      </c>
      <c r="EF30" s="83">
        <f t="shared" si="111"/>
        <v>-25</v>
      </c>
      <c r="EG30" s="81" t="e">
        <f t="shared" si="87"/>
        <v>#VALUE!</v>
      </c>
      <c r="EH30" s="96" t="str">
        <f t="shared" si="112"/>
        <v xml:space="preserve"> </v>
      </c>
      <c r="EI30" s="82" t="str">
        <f t="shared" si="88"/>
        <v xml:space="preserve"> </v>
      </c>
      <c r="EJ30" s="84" t="str">
        <f t="shared" si="89"/>
        <v xml:space="preserve"> </v>
      </c>
      <c r="EK30" s="112" t="str">
        <f t="shared" si="90"/>
        <v xml:space="preserve"> </v>
      </c>
      <c r="EL30" s="83">
        <v>26</v>
      </c>
      <c r="EM30" s="83">
        <f t="shared" si="113"/>
        <v>-25</v>
      </c>
      <c r="EN30" s="86">
        <f t="shared" si="91"/>
        <v>-3</v>
      </c>
      <c r="EO30" s="65">
        <v>2</v>
      </c>
      <c r="EP30" s="100">
        <f t="shared" si="92"/>
        <v>54</v>
      </c>
      <c r="EQ30" s="88">
        <f t="shared" si="93"/>
        <v>4</v>
      </c>
      <c r="ER30" s="89">
        <f t="shared" si="94"/>
        <v>59</v>
      </c>
      <c r="ES30" s="90">
        <f t="shared" si="95"/>
        <v>-99</v>
      </c>
      <c r="ET30" s="91">
        <v>26</v>
      </c>
      <c r="EU30" s="91">
        <v>1</v>
      </c>
      <c r="EV30" s="84">
        <f t="shared" si="96"/>
        <v>4</v>
      </c>
      <c r="EW30" s="92" t="str">
        <f t="shared" si="97"/>
        <v>Вадим Восман</v>
      </c>
      <c r="EX30" s="93">
        <f t="shared" si="98"/>
        <v>25</v>
      </c>
    </row>
    <row r="31" spans="1:154">
      <c r="A31" s="66">
        <v>27</v>
      </c>
      <c r="B31" s="48" t="s">
        <v>138</v>
      </c>
      <c r="C31" s="126">
        <v>16</v>
      </c>
      <c r="D31" s="126">
        <v>6</v>
      </c>
      <c r="E31" s="126">
        <v>16</v>
      </c>
      <c r="F31" s="127">
        <v>5.5</v>
      </c>
      <c r="G31" s="127">
        <v>12.8</v>
      </c>
      <c r="H31" s="124">
        <v>1.65</v>
      </c>
      <c r="I31" s="125">
        <v>8.9</v>
      </c>
      <c r="J31" s="69">
        <f t="shared" si="115"/>
        <v>92</v>
      </c>
      <c r="K31" s="129">
        <f t="shared" si="0"/>
        <v>58.003199999999993</v>
      </c>
      <c r="L31" s="129">
        <f t="shared" si="114"/>
        <v>53.882352941176471</v>
      </c>
      <c r="M31" s="48"/>
      <c r="N31" s="48"/>
      <c r="O31" s="122" t="s">
        <v>142</v>
      </c>
      <c r="P31" s="122" t="s">
        <v>140</v>
      </c>
      <c r="Q31" s="73">
        <f t="shared" si="2"/>
        <v>58.003199999999993</v>
      </c>
      <c r="R31" s="73">
        <f>SUM(L31:O31)*гандикап</f>
        <v>53.882352941176471</v>
      </c>
      <c r="S31" s="74">
        <v>1</v>
      </c>
      <c r="T31" s="74" t="s">
        <v>74</v>
      </c>
      <c r="U31" s="75">
        <v>26</v>
      </c>
      <c r="V31" s="76">
        <f t="shared" si="4"/>
        <v>0.99623829697370347</v>
      </c>
      <c r="W31" s="76">
        <f t="shared" si="5"/>
        <v>0.99667434086628992</v>
      </c>
      <c r="X31" s="76">
        <f t="shared" si="6"/>
        <v>0.99134304206313095</v>
      </c>
      <c r="Y31" s="99">
        <v>0.62057870370370372</v>
      </c>
      <c r="Z31" s="78">
        <f t="shared" si="7"/>
        <v>0.1761342592592593</v>
      </c>
      <c r="AA31" s="79">
        <f t="shared" si="8"/>
        <v>5</v>
      </c>
      <c r="AB31" s="78">
        <f t="shared" si="9"/>
        <v>0.17460947238561031</v>
      </c>
      <c r="AC31" s="79">
        <f t="shared" si="10"/>
        <v>5</v>
      </c>
      <c r="AD31" s="77" t="s">
        <v>145</v>
      </c>
      <c r="AE31" s="78" t="str">
        <f t="shared" si="11"/>
        <v xml:space="preserve"> </v>
      </c>
      <c r="AF31" s="79" t="str">
        <f t="shared" si="12"/>
        <v>n/s</v>
      </c>
      <c r="AG31" s="78" t="str">
        <f t="shared" si="13"/>
        <v xml:space="preserve"> </v>
      </c>
      <c r="AH31" s="79" t="str">
        <f t="shared" si="14"/>
        <v>n/s</v>
      </c>
      <c r="AI31" s="77" t="s">
        <v>145</v>
      </c>
      <c r="AJ31" s="78" t="str">
        <f t="shared" si="15"/>
        <v xml:space="preserve"> </v>
      </c>
      <c r="AK31" s="79" t="str">
        <f t="shared" si="16"/>
        <v>n/s</v>
      </c>
      <c r="AL31" s="78" t="str">
        <f t="shared" si="17"/>
        <v xml:space="preserve"> </v>
      </c>
      <c r="AM31" s="79" t="str">
        <f t="shared" si="18"/>
        <v>n/s</v>
      </c>
      <c r="AN31" s="77" t="s">
        <v>146</v>
      </c>
      <c r="AO31" s="78" t="str">
        <f t="shared" si="19"/>
        <v xml:space="preserve"> </v>
      </c>
      <c r="AP31" s="79" t="str">
        <f t="shared" si="20"/>
        <v>n/f</v>
      </c>
      <c r="AQ31" s="78" t="str">
        <f t="shared" si="21"/>
        <v xml:space="preserve"> </v>
      </c>
      <c r="AR31" s="79" t="str">
        <f t="shared" si="22"/>
        <v>n/f</v>
      </c>
      <c r="AS31" s="99">
        <v>0.81309027777777787</v>
      </c>
      <c r="AT31" s="78">
        <f t="shared" si="23"/>
        <v>5.267361111111124E-2</v>
      </c>
      <c r="AU31" s="79">
        <f t="shared" si="24"/>
        <v>9</v>
      </c>
      <c r="AV31" s="78">
        <f t="shared" si="25"/>
        <v>5.2217617875339351E-2</v>
      </c>
      <c r="AW31" s="79">
        <f t="shared" si="26"/>
        <v>9</v>
      </c>
      <c r="AX31" s="99">
        <v>0.75050925925925915</v>
      </c>
      <c r="AY31" s="78">
        <f t="shared" si="27"/>
        <v>9.7731481481481364E-2</v>
      </c>
      <c r="AZ31" s="79">
        <f t="shared" si="28"/>
        <v>11</v>
      </c>
      <c r="BA31" s="78">
        <f t="shared" si="29"/>
        <v>9.6885424157188288E-2</v>
      </c>
      <c r="BB31" s="79">
        <f t="shared" si="30"/>
        <v>11</v>
      </c>
      <c r="BC31" s="99">
        <v>0.79412037037037031</v>
      </c>
      <c r="BD31" s="78">
        <f t="shared" si="31"/>
        <v>0.36356481481481473</v>
      </c>
      <c r="BE31" s="79">
        <f t="shared" si="32"/>
        <v>13</v>
      </c>
      <c r="BF31" s="78">
        <f t="shared" si="33"/>
        <v>0.36041744950563731</v>
      </c>
      <c r="BG31" s="79">
        <f t="shared" si="34"/>
        <v>13</v>
      </c>
      <c r="BH31" s="99">
        <v>0.56056712962962962</v>
      </c>
      <c r="BI31" s="78">
        <f t="shared" si="35"/>
        <v>0.13209490740740742</v>
      </c>
      <c r="BJ31" s="79">
        <f t="shared" si="36"/>
        <v>6</v>
      </c>
      <c r="BK31" s="78">
        <f t="shared" si="37"/>
        <v>0.13165560477207139</v>
      </c>
      <c r="BL31" s="79">
        <f t="shared" si="38"/>
        <v>6</v>
      </c>
      <c r="BM31" s="99"/>
      <c r="BN31" s="78" t="str">
        <f t="shared" si="39"/>
        <v/>
      </c>
      <c r="BO31" s="79">
        <f t="shared" si="40"/>
        <v>0</v>
      </c>
      <c r="BP31" s="78" t="str">
        <f t="shared" si="41"/>
        <v xml:space="preserve"> </v>
      </c>
      <c r="BQ31" s="79" t="e">
        <f t="shared" si="42"/>
        <v>#VALUE!</v>
      </c>
      <c r="BR31" s="99"/>
      <c r="BS31" s="78" t="str">
        <f t="shared" si="43"/>
        <v/>
      </c>
      <c r="BT31" s="79">
        <f t="shared" si="44"/>
        <v>0</v>
      </c>
      <c r="BU31" s="78" t="str">
        <f t="shared" si="45"/>
        <v xml:space="preserve"> </v>
      </c>
      <c r="BV31" s="79" t="e">
        <f t="shared" si="46"/>
        <v>#VALUE!</v>
      </c>
      <c r="BW31" s="33"/>
      <c r="BX31" s="80">
        <f t="shared" si="47"/>
        <v>26</v>
      </c>
      <c r="BY31" s="81">
        <f t="shared" si="48"/>
        <v>5</v>
      </c>
      <c r="BZ31" s="96">
        <f t="shared" si="49"/>
        <v>11</v>
      </c>
      <c r="CA31" s="83">
        <v>27</v>
      </c>
      <c r="CB31" s="83">
        <f t="shared" si="100"/>
        <v>-11</v>
      </c>
      <c r="CC31" s="81" t="str">
        <f t="shared" si="50"/>
        <v>n/s</v>
      </c>
      <c r="CD31" s="96">
        <f t="shared" si="51"/>
        <v>0</v>
      </c>
      <c r="CE31" s="82">
        <f t="shared" si="52"/>
        <v>11</v>
      </c>
      <c r="CF31" s="111">
        <f t="shared" si="53"/>
        <v>6</v>
      </c>
      <c r="CG31" s="112">
        <f t="shared" si="54"/>
        <v>0</v>
      </c>
      <c r="CH31" s="83">
        <v>27</v>
      </c>
      <c r="CI31" s="83">
        <f t="shared" si="101"/>
        <v>-17</v>
      </c>
      <c r="CJ31" s="81" t="str">
        <f t="shared" si="55"/>
        <v>n/s</v>
      </c>
      <c r="CK31" s="174">
        <f t="shared" si="102"/>
        <v>0</v>
      </c>
      <c r="CL31" s="82">
        <f t="shared" si="56"/>
        <v>11</v>
      </c>
      <c r="CM31" s="111">
        <f t="shared" si="57"/>
        <v>8</v>
      </c>
      <c r="CN31" s="112">
        <f t="shared" si="58"/>
        <v>0</v>
      </c>
      <c r="CO31" s="83">
        <v>27</v>
      </c>
      <c r="CP31" s="83">
        <f t="shared" si="103"/>
        <v>-16</v>
      </c>
      <c r="CQ31" s="81" t="str">
        <f t="shared" si="59"/>
        <v>n/f</v>
      </c>
      <c r="CR31" s="96">
        <f t="shared" si="60"/>
        <v>0.25</v>
      </c>
      <c r="CS31" s="82">
        <f t="shared" si="61"/>
        <v>11.25</v>
      </c>
      <c r="CT31" s="111">
        <f t="shared" si="62"/>
        <v>9</v>
      </c>
      <c r="CU31" s="112">
        <f t="shared" si="63"/>
        <v>0</v>
      </c>
      <c r="CV31" s="83">
        <v>27</v>
      </c>
      <c r="CW31" s="83">
        <f t="shared" si="104"/>
        <v>-14</v>
      </c>
      <c r="CX31" s="81">
        <f t="shared" si="64"/>
        <v>9</v>
      </c>
      <c r="CY31" s="96">
        <f t="shared" si="65"/>
        <v>4</v>
      </c>
      <c r="CZ31" s="82">
        <f t="shared" si="66"/>
        <v>15.25</v>
      </c>
      <c r="DA31" s="111">
        <f t="shared" si="67"/>
        <v>10</v>
      </c>
      <c r="DB31" s="112">
        <f t="shared" si="68"/>
        <v>0</v>
      </c>
      <c r="DC31" s="83">
        <v>27</v>
      </c>
      <c r="DD31" s="83">
        <f t="shared" si="105"/>
        <v>-14</v>
      </c>
      <c r="DE31" s="81">
        <f t="shared" si="69"/>
        <v>11</v>
      </c>
      <c r="DF31" s="96">
        <f t="shared" si="70"/>
        <v>2</v>
      </c>
      <c r="DG31" s="82">
        <f t="shared" si="71"/>
        <v>17.25</v>
      </c>
      <c r="DH31" s="111">
        <f t="shared" si="72"/>
        <v>10</v>
      </c>
      <c r="DI31" s="112">
        <f t="shared" si="73"/>
        <v>0</v>
      </c>
      <c r="DJ31" s="83">
        <v>27</v>
      </c>
      <c r="DK31" s="83">
        <f t="shared" si="106"/>
        <v>-14</v>
      </c>
      <c r="DL31" s="81">
        <f t="shared" si="74"/>
        <v>13</v>
      </c>
      <c r="DM31" s="96">
        <f t="shared" si="75"/>
        <v>2</v>
      </c>
      <c r="DN31" s="82">
        <f t="shared" si="76"/>
        <v>19.25</v>
      </c>
      <c r="DO31" s="111">
        <f t="shared" si="77"/>
        <v>12</v>
      </c>
      <c r="DP31" s="112">
        <f t="shared" si="78"/>
        <v>0</v>
      </c>
      <c r="DQ31" s="112">
        <v>27</v>
      </c>
      <c r="DR31" s="83">
        <f t="shared" si="107"/>
        <v>-12</v>
      </c>
      <c r="DS31" s="81">
        <f t="shared" si="79"/>
        <v>6</v>
      </c>
      <c r="DT31" s="82">
        <f t="shared" si="108"/>
        <v>9</v>
      </c>
      <c r="DU31" s="82">
        <f t="shared" si="80"/>
        <v>28.25</v>
      </c>
      <c r="DV31" s="84">
        <f t="shared" si="81"/>
        <v>10</v>
      </c>
      <c r="DW31" s="112">
        <f t="shared" si="82"/>
        <v>0</v>
      </c>
      <c r="DX31" s="83">
        <v>27</v>
      </c>
      <c r="DY31" s="83">
        <f t="shared" si="109"/>
        <v>-12</v>
      </c>
      <c r="DZ31" s="81" t="e">
        <f t="shared" si="83"/>
        <v>#VALUE!</v>
      </c>
      <c r="EA31" s="96" t="str">
        <f t="shared" si="110"/>
        <v xml:space="preserve"> </v>
      </c>
      <c r="EB31" s="82" t="str">
        <f t="shared" si="84"/>
        <v xml:space="preserve"> </v>
      </c>
      <c r="EC31" s="84" t="str">
        <f t="shared" si="85"/>
        <v xml:space="preserve"> </v>
      </c>
      <c r="ED31" s="112" t="str">
        <f t="shared" si="86"/>
        <v xml:space="preserve"> </v>
      </c>
      <c r="EE31" s="83">
        <v>27</v>
      </c>
      <c r="EF31" s="83">
        <f t="shared" si="111"/>
        <v>-26</v>
      </c>
      <c r="EG31" s="81" t="e">
        <f t="shared" si="87"/>
        <v>#VALUE!</v>
      </c>
      <c r="EH31" s="96" t="str">
        <f t="shared" si="112"/>
        <v xml:space="preserve"> </v>
      </c>
      <c r="EI31" s="82" t="str">
        <f t="shared" si="88"/>
        <v xml:space="preserve"> </v>
      </c>
      <c r="EJ31" s="84" t="str">
        <f t="shared" si="89"/>
        <v xml:space="preserve"> </v>
      </c>
      <c r="EK31" s="112" t="str">
        <f t="shared" si="90"/>
        <v xml:space="preserve"> </v>
      </c>
      <c r="EL31" s="83">
        <v>27</v>
      </c>
      <c r="EM31" s="83">
        <f t="shared" si="113"/>
        <v>-26</v>
      </c>
      <c r="EN31" s="86">
        <f t="shared" si="91"/>
        <v>-0.25</v>
      </c>
      <c r="EO31" s="65"/>
      <c r="EP31" s="87">
        <f t="shared" si="92"/>
        <v>28</v>
      </c>
      <c r="EQ31" s="88">
        <f t="shared" si="93"/>
        <v>10</v>
      </c>
      <c r="ER31" s="89">
        <f t="shared" si="94"/>
        <v>75</v>
      </c>
      <c r="ES31" s="90">
        <f t="shared" si="95"/>
        <v>-99</v>
      </c>
      <c r="ET31" s="91">
        <v>27</v>
      </c>
      <c r="EU31" s="91">
        <v>1</v>
      </c>
      <c r="EV31" s="84">
        <f t="shared" si="96"/>
        <v>10</v>
      </c>
      <c r="EW31" s="92" t="str">
        <f t="shared" si="97"/>
        <v>Владимир Павлин</v>
      </c>
      <c r="EX31" s="93">
        <f t="shared" si="98"/>
        <v>26</v>
      </c>
    </row>
    <row r="32" spans="1:154">
      <c r="A32" s="66">
        <v>28</v>
      </c>
      <c r="B32" s="130" t="s">
        <v>95</v>
      </c>
      <c r="C32" s="131">
        <v>16.690000000000001</v>
      </c>
      <c r="D32" s="132">
        <v>8.1999999999999993</v>
      </c>
      <c r="E32" s="131">
        <v>17.8</v>
      </c>
      <c r="F32" s="131">
        <v>5.48</v>
      </c>
      <c r="G32" s="131">
        <v>14.83</v>
      </c>
      <c r="H32" s="119">
        <v>2.1</v>
      </c>
      <c r="I32" s="120">
        <v>12.6</v>
      </c>
      <c r="J32" s="69">
        <f t="shared" si="115"/>
        <v>117.20100000000001</v>
      </c>
      <c r="K32" s="70">
        <f t="shared" si="0"/>
        <v>51.342769999999994</v>
      </c>
      <c r="L32" s="70">
        <f t="shared" si="114"/>
        <v>50.917529411764704</v>
      </c>
      <c r="M32" s="118">
        <f>L32*$M$2</f>
        <v>-5.0917529411764706</v>
      </c>
      <c r="N32" s="133"/>
      <c r="O32" s="121" t="s">
        <v>96</v>
      </c>
      <c r="P32" s="121" t="s">
        <v>97</v>
      </c>
      <c r="Q32" s="73">
        <f t="shared" si="2"/>
        <v>51.342769999999994</v>
      </c>
      <c r="R32" s="73">
        <f>SUM(L32:O32)*гандикап</f>
        <v>45.825776470588231</v>
      </c>
      <c r="S32" s="74"/>
      <c r="T32" s="74" t="s">
        <v>2</v>
      </c>
      <c r="U32" s="75">
        <v>4</v>
      </c>
      <c r="V32" s="76">
        <f t="shared" si="4"/>
        <v>1.0115024212933033</v>
      </c>
      <c r="W32" s="76">
        <f t="shared" si="5"/>
        <v>1.0101510707436498</v>
      </c>
      <c r="X32" s="76">
        <f t="shared" si="6"/>
        <v>1.0007575127329413</v>
      </c>
      <c r="Y32" s="99">
        <v>0.56111111111111112</v>
      </c>
      <c r="Z32" s="78" t="str">
        <f t="shared" si="7"/>
        <v/>
      </c>
      <c r="AA32" s="79" t="str">
        <f t="shared" si="8"/>
        <v>n/s</v>
      </c>
      <c r="AB32" s="78" t="str">
        <f t="shared" si="9"/>
        <v/>
      </c>
      <c r="AC32" s="79" t="str">
        <f t="shared" si="10"/>
        <v>n/s</v>
      </c>
      <c r="AD32" s="99">
        <v>0.50025462962962963</v>
      </c>
      <c r="AE32" s="78" t="str">
        <f t="shared" si="11"/>
        <v/>
      </c>
      <c r="AF32" s="79" t="str">
        <f t="shared" si="12"/>
        <v>n/s</v>
      </c>
      <c r="AG32" s="78" t="str">
        <f t="shared" si="13"/>
        <v/>
      </c>
      <c r="AH32" s="79" t="str">
        <f t="shared" si="14"/>
        <v>n/s</v>
      </c>
      <c r="AI32" s="99">
        <v>7.6388888888888895E-2</v>
      </c>
      <c r="AJ32" s="78" t="str">
        <f t="shared" si="15"/>
        <v/>
      </c>
      <c r="AK32" s="79" t="str">
        <f t="shared" si="16"/>
        <v>n/s</v>
      </c>
      <c r="AL32" s="78" t="str">
        <f t="shared" si="17"/>
        <v/>
      </c>
      <c r="AM32" s="79" t="str">
        <f t="shared" si="18"/>
        <v>n/s</v>
      </c>
      <c r="AN32" s="77">
        <v>0.73784722222222221</v>
      </c>
      <c r="AO32" s="78" t="str">
        <f t="shared" si="19"/>
        <v/>
      </c>
      <c r="AP32" s="79" t="str">
        <f t="shared" si="20"/>
        <v>n/s</v>
      </c>
      <c r="AQ32" s="78" t="str">
        <f t="shared" si="21"/>
        <v/>
      </c>
      <c r="AR32" s="79" t="str">
        <f t="shared" si="22"/>
        <v>n/s</v>
      </c>
      <c r="AS32" s="99">
        <v>0.80241898148148139</v>
      </c>
      <c r="AT32" s="78" t="str">
        <f t="shared" si="23"/>
        <v/>
      </c>
      <c r="AU32" s="79" t="str">
        <f t="shared" si="24"/>
        <v>n/s</v>
      </c>
      <c r="AV32" s="78" t="str">
        <f t="shared" si="25"/>
        <v/>
      </c>
      <c r="AW32" s="79" t="str">
        <f t="shared" si="26"/>
        <v>n/s</v>
      </c>
      <c r="AX32" s="99">
        <v>0.72737268518518527</v>
      </c>
      <c r="AY32" s="78" t="str">
        <f t="shared" si="27"/>
        <v/>
      </c>
      <c r="AZ32" s="79" t="str">
        <f t="shared" si="28"/>
        <v>n/s</v>
      </c>
      <c r="BA32" s="78" t="str">
        <f t="shared" si="29"/>
        <v/>
      </c>
      <c r="BB32" s="79" t="str">
        <f t="shared" si="30"/>
        <v>n/s</v>
      </c>
      <c r="BC32" s="99">
        <v>0.6645833333333333</v>
      </c>
      <c r="BD32" s="78" t="str">
        <f t="shared" si="31"/>
        <v/>
      </c>
      <c r="BE32" s="79" t="str">
        <f t="shared" si="32"/>
        <v>n/s</v>
      </c>
      <c r="BF32" s="78" t="str">
        <f t="shared" si="33"/>
        <v/>
      </c>
      <c r="BG32" s="79" t="str">
        <f t="shared" si="34"/>
        <v>n/s</v>
      </c>
      <c r="BH32" s="99">
        <v>0.53495370370370365</v>
      </c>
      <c r="BI32" s="78" t="str">
        <f t="shared" si="35"/>
        <v/>
      </c>
      <c r="BJ32" s="79" t="str">
        <f t="shared" si="36"/>
        <v>n/s</v>
      </c>
      <c r="BK32" s="78" t="str">
        <f t="shared" si="37"/>
        <v/>
      </c>
      <c r="BL32" s="79" t="str">
        <f t="shared" si="38"/>
        <v>n/s</v>
      </c>
      <c r="BM32" s="99"/>
      <c r="BN32" s="78" t="str">
        <f t="shared" si="39"/>
        <v/>
      </c>
      <c r="BO32" s="79" t="str">
        <f t="shared" si="40"/>
        <v>n/s</v>
      </c>
      <c r="BP32" s="78" t="str">
        <f t="shared" si="41"/>
        <v/>
      </c>
      <c r="BQ32" s="79" t="str">
        <f t="shared" si="42"/>
        <v>n/s</v>
      </c>
      <c r="BR32" s="99"/>
      <c r="BS32" s="78" t="str">
        <f t="shared" si="43"/>
        <v/>
      </c>
      <c r="BT32" s="79" t="str">
        <f t="shared" si="44"/>
        <v>n/s</v>
      </c>
      <c r="BU32" s="78" t="str">
        <f t="shared" si="45"/>
        <v/>
      </c>
      <c r="BV32" s="79" t="str">
        <f t="shared" si="46"/>
        <v>n/s</v>
      </c>
      <c r="BW32" s="33"/>
      <c r="BX32" s="80">
        <f t="shared" si="47"/>
        <v>4</v>
      </c>
      <c r="BY32" s="81" t="str">
        <f t="shared" si="48"/>
        <v>n/s</v>
      </c>
      <c r="BZ32" s="96">
        <f t="shared" si="49"/>
        <v>0</v>
      </c>
      <c r="CA32" s="83">
        <v>28</v>
      </c>
      <c r="CB32" s="83">
        <f t="shared" si="100"/>
        <v>-12</v>
      </c>
      <c r="CC32" s="81" t="str">
        <f t="shared" si="50"/>
        <v>n/s</v>
      </c>
      <c r="CD32" s="96">
        <f t="shared" si="51"/>
        <v>0</v>
      </c>
      <c r="CE32" s="82">
        <f t="shared" si="52"/>
        <v>0</v>
      </c>
      <c r="CF32" s="111">
        <f t="shared" si="53"/>
        <v>16</v>
      </c>
      <c r="CG32" s="112">
        <f t="shared" si="54"/>
        <v>0</v>
      </c>
      <c r="CH32" s="83">
        <v>28</v>
      </c>
      <c r="CI32" s="83">
        <f t="shared" si="101"/>
        <v>-18</v>
      </c>
      <c r="CJ32" s="81" t="str">
        <f t="shared" si="55"/>
        <v>n/s</v>
      </c>
      <c r="CK32" s="174">
        <f t="shared" si="102"/>
        <v>0</v>
      </c>
      <c r="CL32" s="82">
        <f t="shared" si="56"/>
        <v>0</v>
      </c>
      <c r="CM32" s="111">
        <f t="shared" si="57"/>
        <v>16</v>
      </c>
      <c r="CN32" s="112">
        <f t="shared" si="58"/>
        <v>0</v>
      </c>
      <c r="CO32" s="83">
        <v>28</v>
      </c>
      <c r="CP32" s="83">
        <f t="shared" si="103"/>
        <v>-17</v>
      </c>
      <c r="CQ32" s="81" t="str">
        <f t="shared" si="59"/>
        <v>n/s</v>
      </c>
      <c r="CR32" s="96">
        <f t="shared" si="60"/>
        <v>0</v>
      </c>
      <c r="CS32" s="82">
        <f t="shared" si="61"/>
        <v>0</v>
      </c>
      <c r="CT32" s="111">
        <f t="shared" si="62"/>
        <v>16</v>
      </c>
      <c r="CU32" s="112">
        <f t="shared" si="63"/>
        <v>0</v>
      </c>
      <c r="CV32" s="83">
        <v>28</v>
      </c>
      <c r="CW32" s="83">
        <f t="shared" si="104"/>
        <v>-15</v>
      </c>
      <c r="CX32" s="81" t="str">
        <f t="shared" si="64"/>
        <v>n/s</v>
      </c>
      <c r="CY32" s="96">
        <f t="shared" si="65"/>
        <v>0</v>
      </c>
      <c r="CZ32" s="82">
        <f t="shared" si="66"/>
        <v>0</v>
      </c>
      <c r="DA32" s="111">
        <f t="shared" si="67"/>
        <v>16</v>
      </c>
      <c r="DB32" s="112">
        <f t="shared" si="68"/>
        <v>0</v>
      </c>
      <c r="DC32" s="83">
        <v>28</v>
      </c>
      <c r="DD32" s="83">
        <f t="shared" si="105"/>
        <v>-15</v>
      </c>
      <c r="DE32" s="81" t="str">
        <f t="shared" si="69"/>
        <v>n/s</v>
      </c>
      <c r="DF32" s="96">
        <f t="shared" si="70"/>
        <v>0</v>
      </c>
      <c r="DG32" s="82">
        <f t="shared" si="71"/>
        <v>0</v>
      </c>
      <c r="DH32" s="111">
        <f t="shared" si="72"/>
        <v>16</v>
      </c>
      <c r="DI32" s="112">
        <f t="shared" si="73"/>
        <v>0</v>
      </c>
      <c r="DJ32" s="83">
        <v>28</v>
      </c>
      <c r="DK32" s="83">
        <f t="shared" si="106"/>
        <v>-15</v>
      </c>
      <c r="DL32" s="81" t="str">
        <f t="shared" si="74"/>
        <v>n/s</v>
      </c>
      <c r="DM32" s="96">
        <f t="shared" si="75"/>
        <v>0</v>
      </c>
      <c r="DN32" s="82">
        <f t="shared" si="76"/>
        <v>0</v>
      </c>
      <c r="DO32" s="111">
        <f t="shared" si="77"/>
        <v>18</v>
      </c>
      <c r="DP32" s="112">
        <f t="shared" si="78"/>
        <v>0</v>
      </c>
      <c r="DQ32" s="112">
        <v>28</v>
      </c>
      <c r="DR32" s="83">
        <f t="shared" si="107"/>
        <v>-13</v>
      </c>
      <c r="DS32" s="81" t="str">
        <f t="shared" si="79"/>
        <v>n/s</v>
      </c>
      <c r="DT32" s="82">
        <f t="shared" si="108"/>
        <v>0</v>
      </c>
      <c r="DU32" s="82">
        <f t="shared" si="80"/>
        <v>0</v>
      </c>
      <c r="DV32" s="84">
        <f t="shared" si="81"/>
        <v>18</v>
      </c>
      <c r="DW32" s="112">
        <f t="shared" si="82"/>
        <v>0</v>
      </c>
      <c r="DX32" s="83">
        <v>28</v>
      </c>
      <c r="DY32" s="83">
        <f t="shared" si="109"/>
        <v>-13</v>
      </c>
      <c r="DZ32" s="81" t="str">
        <f t="shared" si="83"/>
        <v>n/s</v>
      </c>
      <c r="EA32" s="96">
        <f t="shared" si="110"/>
        <v>0</v>
      </c>
      <c r="EB32" s="82" t="str">
        <f t="shared" si="84"/>
        <v xml:space="preserve"> </v>
      </c>
      <c r="EC32" s="84" t="str">
        <f t="shared" si="85"/>
        <v xml:space="preserve"> </v>
      </c>
      <c r="ED32" s="112" t="str">
        <f t="shared" si="86"/>
        <v xml:space="preserve"> </v>
      </c>
      <c r="EE32" s="83">
        <v>28</v>
      </c>
      <c r="EF32" s="83">
        <f t="shared" si="111"/>
        <v>-27</v>
      </c>
      <c r="EG32" s="81" t="str">
        <f t="shared" si="87"/>
        <v>n/s</v>
      </c>
      <c r="EH32" s="96">
        <f t="shared" si="112"/>
        <v>0</v>
      </c>
      <c r="EI32" s="82" t="str">
        <f t="shared" si="88"/>
        <v xml:space="preserve"> </v>
      </c>
      <c r="EJ32" s="84" t="str">
        <f t="shared" si="89"/>
        <v xml:space="preserve"> </v>
      </c>
      <c r="EK32" s="112" t="str">
        <f t="shared" si="90"/>
        <v xml:space="preserve"> </v>
      </c>
      <c r="EL32" s="83">
        <v>28</v>
      </c>
      <c r="EM32" s="83">
        <f t="shared" si="113"/>
        <v>-27</v>
      </c>
      <c r="EN32" s="86">
        <f t="shared" si="91"/>
        <v>-99</v>
      </c>
      <c r="EO32" s="65"/>
      <c r="EP32" s="87">
        <f t="shared" si="92"/>
        <v>-99</v>
      </c>
      <c r="EQ32" s="88">
        <f t="shared" si="93"/>
        <v>19</v>
      </c>
      <c r="ER32" s="89">
        <f t="shared" si="94"/>
        <v>98</v>
      </c>
      <c r="ES32" s="90">
        <f t="shared" si="95"/>
        <v>-99</v>
      </c>
      <c r="ET32" s="91">
        <v>28</v>
      </c>
      <c r="EU32" s="91">
        <v>1</v>
      </c>
      <c r="EV32" s="84">
        <f t="shared" si="96"/>
        <v>19</v>
      </c>
      <c r="EW32" s="92" t="str">
        <f t="shared" si="97"/>
        <v>Валентин Ганкин</v>
      </c>
      <c r="EX32" s="93">
        <f t="shared" si="98"/>
        <v>4</v>
      </c>
    </row>
    <row r="33" spans="1:154" s="98" customFormat="1" ht="12.75" customHeight="1">
      <c r="A33" s="66">
        <v>29</v>
      </c>
      <c r="B33" s="48" t="s">
        <v>98</v>
      </c>
      <c r="C33" s="67">
        <v>17.2</v>
      </c>
      <c r="D33" s="67">
        <v>7.5</v>
      </c>
      <c r="E33" s="67">
        <v>17.100000000000001</v>
      </c>
      <c r="F33" s="67">
        <v>6.45</v>
      </c>
      <c r="G33" s="134">
        <v>14.21</v>
      </c>
      <c r="H33" s="67">
        <v>2.8</v>
      </c>
      <c r="I33" s="68">
        <v>13.6</v>
      </c>
      <c r="J33" s="69">
        <f t="shared" si="115"/>
        <v>119.64750000000001</v>
      </c>
      <c r="K33" s="129">
        <f t="shared" si="0"/>
        <v>53.376989999999992</v>
      </c>
      <c r="L33" s="70">
        <f t="shared" si="114"/>
        <v>50.629705882352937</v>
      </c>
      <c r="M33" s="130"/>
      <c r="N33" s="130"/>
      <c r="O33" s="135" t="s">
        <v>99</v>
      </c>
      <c r="P33" s="135" t="s">
        <v>100</v>
      </c>
      <c r="Q33" s="73">
        <f t="shared" si="2"/>
        <v>53.376989999999992</v>
      </c>
      <c r="R33" s="73">
        <f>SUM(L33:O33)*гандикап</f>
        <v>50.629705882352937</v>
      </c>
      <c r="S33" s="74"/>
      <c r="T33" s="74" t="s">
        <v>2</v>
      </c>
      <c r="U33" s="75">
        <v>30</v>
      </c>
      <c r="V33" s="76">
        <f t="shared" si="4"/>
        <v>1.0023450255089079</v>
      </c>
      <c r="W33" s="76">
        <f t="shared" si="5"/>
        <v>1.0020717260300178</v>
      </c>
      <c r="X33" s="76">
        <f t="shared" si="6"/>
        <v>0.99786324553840089</v>
      </c>
      <c r="Y33" s="99">
        <v>0.57133101851851853</v>
      </c>
      <c r="Z33" s="78" t="str">
        <f t="shared" si="7"/>
        <v/>
      </c>
      <c r="AA33" s="79" t="str">
        <f t="shared" si="8"/>
        <v>n/s</v>
      </c>
      <c r="AB33" s="78" t="str">
        <f t="shared" si="9"/>
        <v/>
      </c>
      <c r="AC33" s="79" t="str">
        <f t="shared" si="10"/>
        <v>n/s</v>
      </c>
      <c r="AD33" s="99">
        <v>0.5174305555555555</v>
      </c>
      <c r="AE33" s="78" t="str">
        <f t="shared" si="11"/>
        <v/>
      </c>
      <c r="AF33" s="79" t="str">
        <f t="shared" si="12"/>
        <v>n/s</v>
      </c>
      <c r="AG33" s="78" t="str">
        <f t="shared" si="13"/>
        <v/>
      </c>
      <c r="AH33" s="79" t="str">
        <f t="shared" si="14"/>
        <v>n/s</v>
      </c>
      <c r="AI33" s="99">
        <v>6.4340277777777774E-2</v>
      </c>
      <c r="AJ33" s="78" t="str">
        <f t="shared" si="15"/>
        <v/>
      </c>
      <c r="AK33" s="79" t="str">
        <f t="shared" si="16"/>
        <v>n/s</v>
      </c>
      <c r="AL33" s="78" t="str">
        <f t="shared" si="17"/>
        <v/>
      </c>
      <c r="AM33" s="79" t="str">
        <f t="shared" si="18"/>
        <v>n/s</v>
      </c>
      <c r="AN33" s="77">
        <v>0.74739583333333337</v>
      </c>
      <c r="AO33" s="78" t="str">
        <f t="shared" si="19"/>
        <v/>
      </c>
      <c r="AP33" s="79" t="str">
        <f t="shared" si="20"/>
        <v>n/s</v>
      </c>
      <c r="AQ33" s="78" t="str">
        <f t="shared" si="21"/>
        <v/>
      </c>
      <c r="AR33" s="79" t="str">
        <f t="shared" si="22"/>
        <v>n/s</v>
      </c>
      <c r="AS33" s="99">
        <v>0.805150462962963</v>
      </c>
      <c r="AT33" s="78" t="str">
        <f t="shared" si="23"/>
        <v/>
      </c>
      <c r="AU33" s="79" t="str">
        <f t="shared" si="24"/>
        <v>n/s</v>
      </c>
      <c r="AV33" s="78" t="str">
        <f t="shared" si="25"/>
        <v/>
      </c>
      <c r="AW33" s="79" t="str">
        <f t="shared" si="26"/>
        <v>n/s</v>
      </c>
      <c r="AX33" s="99">
        <v>0.73646990740740748</v>
      </c>
      <c r="AY33" s="78" t="str">
        <f t="shared" si="27"/>
        <v/>
      </c>
      <c r="AZ33" s="79" t="str">
        <f t="shared" si="28"/>
        <v>n/s</v>
      </c>
      <c r="BA33" s="78" t="str">
        <f t="shared" si="29"/>
        <v/>
      </c>
      <c r="BB33" s="79" t="str">
        <f t="shared" si="30"/>
        <v>n/s</v>
      </c>
      <c r="BC33" s="99">
        <v>0.67800925925925926</v>
      </c>
      <c r="BD33" s="78" t="str">
        <f t="shared" si="31"/>
        <v/>
      </c>
      <c r="BE33" s="79" t="str">
        <f t="shared" si="32"/>
        <v>n/s</v>
      </c>
      <c r="BF33" s="78" t="str">
        <f t="shared" si="33"/>
        <v/>
      </c>
      <c r="BG33" s="79" t="str">
        <f t="shared" si="34"/>
        <v>n/s</v>
      </c>
      <c r="BH33" s="77">
        <v>0.55811342592592594</v>
      </c>
      <c r="BI33" s="78" t="str">
        <f t="shared" si="35"/>
        <v/>
      </c>
      <c r="BJ33" s="79" t="str">
        <f t="shared" si="36"/>
        <v>n/s</v>
      </c>
      <c r="BK33" s="78" t="str">
        <f t="shared" si="37"/>
        <v/>
      </c>
      <c r="BL33" s="79" t="str">
        <f t="shared" si="38"/>
        <v>n/s</v>
      </c>
      <c r="BM33" s="77"/>
      <c r="BN33" s="78" t="str">
        <f t="shared" si="39"/>
        <v/>
      </c>
      <c r="BO33" s="79" t="str">
        <f t="shared" si="40"/>
        <v>n/s</v>
      </c>
      <c r="BP33" s="78" t="str">
        <f t="shared" si="41"/>
        <v/>
      </c>
      <c r="BQ33" s="79" t="str">
        <f t="shared" si="42"/>
        <v>n/s</v>
      </c>
      <c r="BR33" s="99"/>
      <c r="BS33" s="78" t="str">
        <f t="shared" si="43"/>
        <v/>
      </c>
      <c r="BT33" s="79" t="str">
        <f t="shared" si="44"/>
        <v>n/s</v>
      </c>
      <c r="BU33" s="78" t="str">
        <f t="shared" si="45"/>
        <v/>
      </c>
      <c r="BV33" s="79" t="str">
        <f t="shared" si="46"/>
        <v>n/s</v>
      </c>
      <c r="BW33" s="33"/>
      <c r="BX33" s="80">
        <f t="shared" si="47"/>
        <v>30</v>
      </c>
      <c r="BY33" s="81" t="str">
        <f t="shared" si="48"/>
        <v>n/s</v>
      </c>
      <c r="BZ33" s="96">
        <f t="shared" si="49"/>
        <v>0</v>
      </c>
      <c r="CA33" s="83">
        <v>29</v>
      </c>
      <c r="CB33" s="83">
        <f t="shared" si="100"/>
        <v>-13</v>
      </c>
      <c r="CC33" s="81" t="str">
        <f t="shared" si="50"/>
        <v>n/s</v>
      </c>
      <c r="CD33" s="96">
        <f t="shared" si="51"/>
        <v>0</v>
      </c>
      <c r="CE33" s="82">
        <f t="shared" si="52"/>
        <v>0</v>
      </c>
      <c r="CF33" s="111">
        <f t="shared" si="53"/>
        <v>16</v>
      </c>
      <c r="CG33" s="112">
        <f t="shared" si="54"/>
        <v>0</v>
      </c>
      <c r="CH33" s="83">
        <v>29</v>
      </c>
      <c r="CI33" s="83">
        <f t="shared" si="101"/>
        <v>-19</v>
      </c>
      <c r="CJ33" s="81" t="str">
        <f t="shared" si="55"/>
        <v>n/s</v>
      </c>
      <c r="CK33" s="174">
        <f t="shared" si="102"/>
        <v>0</v>
      </c>
      <c r="CL33" s="82">
        <f t="shared" si="56"/>
        <v>0</v>
      </c>
      <c r="CM33" s="111">
        <f t="shared" si="57"/>
        <v>16</v>
      </c>
      <c r="CN33" s="112">
        <f t="shared" si="58"/>
        <v>0</v>
      </c>
      <c r="CO33" s="83">
        <v>29</v>
      </c>
      <c r="CP33" s="83">
        <f t="shared" si="103"/>
        <v>-18</v>
      </c>
      <c r="CQ33" s="81" t="str">
        <f t="shared" si="59"/>
        <v>n/s</v>
      </c>
      <c r="CR33" s="96">
        <f t="shared" si="60"/>
        <v>0</v>
      </c>
      <c r="CS33" s="82">
        <f t="shared" si="61"/>
        <v>0</v>
      </c>
      <c r="CT33" s="111">
        <f t="shared" si="62"/>
        <v>16</v>
      </c>
      <c r="CU33" s="112">
        <f t="shared" si="63"/>
        <v>0</v>
      </c>
      <c r="CV33" s="83">
        <v>29</v>
      </c>
      <c r="CW33" s="83">
        <f t="shared" si="104"/>
        <v>-16</v>
      </c>
      <c r="CX33" s="81" t="str">
        <f t="shared" si="64"/>
        <v>n/s</v>
      </c>
      <c r="CY33" s="96">
        <f t="shared" si="65"/>
        <v>0</v>
      </c>
      <c r="CZ33" s="82">
        <f t="shared" si="66"/>
        <v>0</v>
      </c>
      <c r="DA33" s="111">
        <f t="shared" si="67"/>
        <v>16</v>
      </c>
      <c r="DB33" s="112">
        <f t="shared" si="68"/>
        <v>0</v>
      </c>
      <c r="DC33" s="83">
        <v>29</v>
      </c>
      <c r="DD33" s="83">
        <f t="shared" si="105"/>
        <v>-16</v>
      </c>
      <c r="DE33" s="81" t="str">
        <f t="shared" si="69"/>
        <v>n/s</v>
      </c>
      <c r="DF33" s="96">
        <f t="shared" si="70"/>
        <v>0</v>
      </c>
      <c r="DG33" s="82">
        <f t="shared" si="71"/>
        <v>0</v>
      </c>
      <c r="DH33" s="111">
        <f t="shared" si="72"/>
        <v>16</v>
      </c>
      <c r="DI33" s="112">
        <f t="shared" si="73"/>
        <v>0</v>
      </c>
      <c r="DJ33" s="83">
        <v>29</v>
      </c>
      <c r="DK33" s="83">
        <f t="shared" si="106"/>
        <v>-16</v>
      </c>
      <c r="DL33" s="81" t="str">
        <f t="shared" si="74"/>
        <v>n/s</v>
      </c>
      <c r="DM33" s="96">
        <f t="shared" si="75"/>
        <v>0</v>
      </c>
      <c r="DN33" s="82">
        <f t="shared" si="76"/>
        <v>0</v>
      </c>
      <c r="DO33" s="111">
        <f t="shared" si="77"/>
        <v>18</v>
      </c>
      <c r="DP33" s="112">
        <f t="shared" si="78"/>
        <v>0</v>
      </c>
      <c r="DQ33" s="112">
        <v>29</v>
      </c>
      <c r="DR33" s="83">
        <f t="shared" si="107"/>
        <v>-14</v>
      </c>
      <c r="DS33" s="81" t="str">
        <f t="shared" si="79"/>
        <v>n/s</v>
      </c>
      <c r="DT33" s="82">
        <f t="shared" si="108"/>
        <v>0</v>
      </c>
      <c r="DU33" s="82">
        <f t="shared" si="80"/>
        <v>0</v>
      </c>
      <c r="DV33" s="84">
        <f t="shared" si="81"/>
        <v>18</v>
      </c>
      <c r="DW33" s="112">
        <f t="shared" si="82"/>
        <v>0</v>
      </c>
      <c r="DX33" s="83">
        <v>29</v>
      </c>
      <c r="DY33" s="83">
        <f t="shared" si="109"/>
        <v>-14</v>
      </c>
      <c r="DZ33" s="81" t="str">
        <f t="shared" si="83"/>
        <v>n/s</v>
      </c>
      <c r="EA33" s="96">
        <f t="shared" si="110"/>
        <v>0</v>
      </c>
      <c r="EB33" s="82" t="str">
        <f t="shared" si="84"/>
        <v xml:space="preserve"> </v>
      </c>
      <c r="EC33" s="84" t="str">
        <f t="shared" si="85"/>
        <v xml:space="preserve"> </v>
      </c>
      <c r="ED33" s="112" t="str">
        <f t="shared" si="86"/>
        <v xml:space="preserve"> </v>
      </c>
      <c r="EE33" s="83">
        <v>29</v>
      </c>
      <c r="EF33" s="83">
        <f t="shared" si="111"/>
        <v>-28</v>
      </c>
      <c r="EG33" s="81" t="str">
        <f t="shared" si="87"/>
        <v>n/s</v>
      </c>
      <c r="EH33" s="96">
        <f t="shared" si="112"/>
        <v>0</v>
      </c>
      <c r="EI33" s="82" t="str">
        <f t="shared" si="88"/>
        <v xml:space="preserve"> </v>
      </c>
      <c r="EJ33" s="84" t="str">
        <f t="shared" si="89"/>
        <v xml:space="preserve"> </v>
      </c>
      <c r="EK33" s="112" t="str">
        <f t="shared" si="90"/>
        <v xml:space="preserve"> </v>
      </c>
      <c r="EL33" s="83">
        <v>29</v>
      </c>
      <c r="EM33" s="83">
        <f t="shared" si="113"/>
        <v>-28</v>
      </c>
      <c r="EN33" s="86">
        <f t="shared" si="91"/>
        <v>-99</v>
      </c>
      <c r="EO33" s="65">
        <v>2</v>
      </c>
      <c r="EP33" s="87">
        <f t="shared" si="92"/>
        <v>-97</v>
      </c>
      <c r="EQ33" s="88">
        <f t="shared" si="93"/>
        <v>18</v>
      </c>
      <c r="ER33" s="89">
        <f t="shared" si="94"/>
        <v>98</v>
      </c>
      <c r="ES33" s="90">
        <f t="shared" si="95"/>
        <v>-99</v>
      </c>
      <c r="ET33" s="91">
        <v>29</v>
      </c>
      <c r="EU33" s="91">
        <v>1</v>
      </c>
      <c r="EV33" s="84">
        <f t="shared" si="96"/>
        <v>18</v>
      </c>
      <c r="EW33" s="92" t="str">
        <f t="shared" si="97"/>
        <v>Алексей Москвин</v>
      </c>
      <c r="EX33" s="93">
        <f t="shared" si="98"/>
        <v>30</v>
      </c>
    </row>
    <row r="34" spans="1:154" s="98" customFormat="1" ht="12.75" customHeight="1">
      <c r="A34" s="66">
        <v>30</v>
      </c>
      <c r="B34" s="72" t="s">
        <v>106</v>
      </c>
      <c r="C34" s="123"/>
      <c r="D34" s="123"/>
      <c r="E34" s="123"/>
      <c r="F34" s="124"/>
      <c r="G34" s="124"/>
      <c r="H34" s="124"/>
      <c r="I34" s="125"/>
      <c r="J34" s="69"/>
      <c r="K34" s="70">
        <v>45</v>
      </c>
      <c r="L34" s="70">
        <v>45</v>
      </c>
      <c r="M34" s="48"/>
      <c r="N34" s="48"/>
      <c r="O34" s="136" t="s">
        <v>101</v>
      </c>
      <c r="P34" s="95" t="s">
        <v>102</v>
      </c>
      <c r="Q34" s="73">
        <f t="shared" si="2"/>
        <v>45</v>
      </c>
      <c r="R34" s="73">
        <f>SUM(L34:N34)*гандикап</f>
        <v>45</v>
      </c>
      <c r="S34" s="74"/>
      <c r="T34" s="74" t="s">
        <v>2</v>
      </c>
      <c r="U34" s="75">
        <v>27</v>
      </c>
      <c r="V34" s="76">
        <f t="shared" si="4"/>
        <v>1.0130934211017739</v>
      </c>
      <c r="W34" s="76">
        <f t="shared" si="5"/>
        <v>1.0115530186192123</v>
      </c>
      <c r="X34" s="76">
        <f t="shared" si="6"/>
        <v>1.0098907137819155</v>
      </c>
      <c r="Y34" s="99">
        <v>0.54722222222222217</v>
      </c>
      <c r="Z34" s="78" t="str">
        <f t="shared" si="7"/>
        <v/>
      </c>
      <c r="AA34" s="79" t="str">
        <f t="shared" si="8"/>
        <v>n/s</v>
      </c>
      <c r="AB34" s="78" t="str">
        <f t="shared" si="9"/>
        <v/>
      </c>
      <c r="AC34" s="79" t="str">
        <f t="shared" si="10"/>
        <v>n/s</v>
      </c>
      <c r="AD34" s="99">
        <v>0.48958333333333331</v>
      </c>
      <c r="AE34" s="78" t="str">
        <f t="shared" si="11"/>
        <v/>
      </c>
      <c r="AF34" s="79" t="str">
        <f t="shared" si="12"/>
        <v>n/s</v>
      </c>
      <c r="AG34" s="78" t="str">
        <f t="shared" si="13"/>
        <v/>
      </c>
      <c r="AH34" s="79" t="str">
        <f t="shared" si="14"/>
        <v>n/s</v>
      </c>
      <c r="AI34" s="77" t="s">
        <v>145</v>
      </c>
      <c r="AJ34" s="78" t="str">
        <f t="shared" si="15"/>
        <v/>
      </c>
      <c r="AK34" s="79" t="str">
        <f t="shared" si="16"/>
        <v>n/s</v>
      </c>
      <c r="AL34" s="78" t="str">
        <f t="shared" si="17"/>
        <v/>
      </c>
      <c r="AM34" s="79" t="str">
        <f t="shared" si="18"/>
        <v>n/s</v>
      </c>
      <c r="AN34" s="77">
        <v>0.71986111111111117</v>
      </c>
      <c r="AO34" s="78" t="str">
        <f t="shared" si="19"/>
        <v/>
      </c>
      <c r="AP34" s="79" t="str">
        <f t="shared" si="20"/>
        <v>n/s</v>
      </c>
      <c r="AQ34" s="78" t="str">
        <f t="shared" si="21"/>
        <v/>
      </c>
      <c r="AR34" s="79" t="str">
        <f t="shared" si="22"/>
        <v>n/s</v>
      </c>
      <c r="AS34" s="99">
        <v>0.80327546296296293</v>
      </c>
      <c r="AT34" s="78" t="str">
        <f t="shared" si="23"/>
        <v/>
      </c>
      <c r="AU34" s="79" t="str">
        <f t="shared" si="24"/>
        <v>n/s</v>
      </c>
      <c r="AV34" s="78" t="str">
        <f t="shared" si="25"/>
        <v/>
      </c>
      <c r="AW34" s="79" t="str">
        <f t="shared" si="26"/>
        <v>n/s</v>
      </c>
      <c r="AX34" s="99">
        <v>0.72060185185185188</v>
      </c>
      <c r="AY34" s="78" t="str">
        <f t="shared" si="27"/>
        <v/>
      </c>
      <c r="AZ34" s="79" t="str">
        <f t="shared" si="28"/>
        <v>n/s</v>
      </c>
      <c r="BA34" s="78" t="str">
        <f t="shared" si="29"/>
        <v/>
      </c>
      <c r="BB34" s="79" t="str">
        <f t="shared" si="30"/>
        <v>n/s</v>
      </c>
      <c r="BC34" s="99">
        <v>0.64236111111111105</v>
      </c>
      <c r="BD34" s="78" t="str">
        <f t="shared" si="31"/>
        <v/>
      </c>
      <c r="BE34" s="79" t="str">
        <f t="shared" si="32"/>
        <v>n/s</v>
      </c>
      <c r="BF34" s="78" t="str">
        <f t="shared" si="33"/>
        <v/>
      </c>
      <c r="BG34" s="79" t="str">
        <f t="shared" si="34"/>
        <v>n/s</v>
      </c>
      <c r="BH34" s="77">
        <v>0.52083333333333337</v>
      </c>
      <c r="BI34" s="78" t="str">
        <f t="shared" si="35"/>
        <v/>
      </c>
      <c r="BJ34" s="79" t="str">
        <f t="shared" si="36"/>
        <v>n/s</v>
      </c>
      <c r="BK34" s="78" t="str">
        <f t="shared" si="37"/>
        <v/>
      </c>
      <c r="BL34" s="79" t="str">
        <f t="shared" si="38"/>
        <v>n/s</v>
      </c>
      <c r="BM34" s="77"/>
      <c r="BN34" s="78" t="str">
        <f t="shared" si="39"/>
        <v/>
      </c>
      <c r="BO34" s="79" t="str">
        <f t="shared" si="40"/>
        <v>n/s</v>
      </c>
      <c r="BP34" s="78" t="str">
        <f t="shared" si="41"/>
        <v/>
      </c>
      <c r="BQ34" s="79" t="str">
        <f t="shared" si="42"/>
        <v>n/s</v>
      </c>
      <c r="BR34" s="99"/>
      <c r="BS34" s="78" t="str">
        <f t="shared" si="43"/>
        <v/>
      </c>
      <c r="BT34" s="79" t="str">
        <f t="shared" si="44"/>
        <v>n/s</v>
      </c>
      <c r="BU34" s="78" t="str">
        <f t="shared" si="45"/>
        <v/>
      </c>
      <c r="BV34" s="79" t="str">
        <f t="shared" si="46"/>
        <v>n/s</v>
      </c>
      <c r="BW34" s="33"/>
      <c r="BX34" s="80">
        <f t="shared" si="47"/>
        <v>27</v>
      </c>
      <c r="BY34" s="81" t="str">
        <f t="shared" si="48"/>
        <v>n/s</v>
      </c>
      <c r="BZ34" s="96">
        <f t="shared" si="49"/>
        <v>0</v>
      </c>
      <c r="CA34" s="83">
        <v>30</v>
      </c>
      <c r="CB34" s="83">
        <f t="shared" si="100"/>
        <v>-14</v>
      </c>
      <c r="CC34" s="81" t="str">
        <f t="shared" si="50"/>
        <v>n/s</v>
      </c>
      <c r="CD34" s="96">
        <f t="shared" si="51"/>
        <v>0</v>
      </c>
      <c r="CE34" s="82">
        <f t="shared" si="52"/>
        <v>0</v>
      </c>
      <c r="CF34" s="111">
        <f t="shared" si="53"/>
        <v>16</v>
      </c>
      <c r="CG34" s="112">
        <f t="shared" si="54"/>
        <v>0</v>
      </c>
      <c r="CH34" s="83">
        <v>30</v>
      </c>
      <c r="CI34" s="83">
        <f t="shared" si="101"/>
        <v>-20</v>
      </c>
      <c r="CJ34" s="81" t="str">
        <f t="shared" si="55"/>
        <v>n/s</v>
      </c>
      <c r="CK34" s="174">
        <f t="shared" si="102"/>
        <v>0</v>
      </c>
      <c r="CL34" s="82">
        <f t="shared" si="56"/>
        <v>0</v>
      </c>
      <c r="CM34" s="111">
        <f t="shared" si="57"/>
        <v>16</v>
      </c>
      <c r="CN34" s="112">
        <f t="shared" si="58"/>
        <v>0</v>
      </c>
      <c r="CO34" s="83">
        <v>30</v>
      </c>
      <c r="CP34" s="83">
        <f t="shared" si="103"/>
        <v>-19</v>
      </c>
      <c r="CQ34" s="81" t="str">
        <f t="shared" si="59"/>
        <v>n/s</v>
      </c>
      <c r="CR34" s="96">
        <f t="shared" si="60"/>
        <v>0</v>
      </c>
      <c r="CS34" s="82">
        <f t="shared" si="61"/>
        <v>0</v>
      </c>
      <c r="CT34" s="111">
        <f t="shared" si="62"/>
        <v>16</v>
      </c>
      <c r="CU34" s="112">
        <f t="shared" si="63"/>
        <v>0</v>
      </c>
      <c r="CV34" s="83">
        <v>30</v>
      </c>
      <c r="CW34" s="83">
        <f t="shared" si="104"/>
        <v>-17</v>
      </c>
      <c r="CX34" s="81" t="str">
        <f t="shared" si="64"/>
        <v>n/s</v>
      </c>
      <c r="CY34" s="96">
        <f t="shared" si="65"/>
        <v>0</v>
      </c>
      <c r="CZ34" s="82">
        <f t="shared" si="66"/>
        <v>0</v>
      </c>
      <c r="DA34" s="111">
        <f t="shared" si="67"/>
        <v>16</v>
      </c>
      <c r="DB34" s="112">
        <f t="shared" si="68"/>
        <v>0</v>
      </c>
      <c r="DC34" s="83">
        <v>30</v>
      </c>
      <c r="DD34" s="83">
        <f t="shared" si="105"/>
        <v>-17</v>
      </c>
      <c r="DE34" s="81" t="str">
        <f t="shared" si="69"/>
        <v>n/s</v>
      </c>
      <c r="DF34" s="96">
        <f t="shared" si="70"/>
        <v>0</v>
      </c>
      <c r="DG34" s="82">
        <f t="shared" si="71"/>
        <v>0</v>
      </c>
      <c r="DH34" s="111">
        <f t="shared" si="72"/>
        <v>16</v>
      </c>
      <c r="DI34" s="112">
        <f t="shared" si="73"/>
        <v>0</v>
      </c>
      <c r="DJ34" s="83">
        <v>30</v>
      </c>
      <c r="DK34" s="83">
        <f t="shared" si="106"/>
        <v>-17</v>
      </c>
      <c r="DL34" s="81" t="str">
        <f t="shared" si="74"/>
        <v>n/s</v>
      </c>
      <c r="DM34" s="96">
        <f t="shared" si="75"/>
        <v>0</v>
      </c>
      <c r="DN34" s="82">
        <f t="shared" si="76"/>
        <v>0</v>
      </c>
      <c r="DO34" s="111">
        <f t="shared" si="77"/>
        <v>18</v>
      </c>
      <c r="DP34" s="112">
        <f t="shared" si="78"/>
        <v>0</v>
      </c>
      <c r="DQ34" s="112">
        <v>30</v>
      </c>
      <c r="DR34" s="83">
        <f t="shared" si="107"/>
        <v>-15</v>
      </c>
      <c r="DS34" s="81" t="str">
        <f t="shared" si="79"/>
        <v>n/s</v>
      </c>
      <c r="DT34" s="82">
        <f t="shared" si="108"/>
        <v>0</v>
      </c>
      <c r="DU34" s="82">
        <f t="shared" si="80"/>
        <v>0</v>
      </c>
      <c r="DV34" s="84">
        <f t="shared" si="81"/>
        <v>18</v>
      </c>
      <c r="DW34" s="112">
        <f t="shared" si="82"/>
        <v>0</v>
      </c>
      <c r="DX34" s="83">
        <v>30</v>
      </c>
      <c r="DY34" s="83">
        <f t="shared" si="109"/>
        <v>-15</v>
      </c>
      <c r="DZ34" s="81" t="str">
        <f t="shared" si="83"/>
        <v>n/s</v>
      </c>
      <c r="EA34" s="96">
        <f t="shared" si="110"/>
        <v>0</v>
      </c>
      <c r="EB34" s="82" t="str">
        <f t="shared" si="84"/>
        <v xml:space="preserve"> </v>
      </c>
      <c r="EC34" s="84" t="str">
        <f t="shared" si="85"/>
        <v xml:space="preserve"> </v>
      </c>
      <c r="ED34" s="112" t="str">
        <f t="shared" si="86"/>
        <v xml:space="preserve"> </v>
      </c>
      <c r="EE34" s="83">
        <v>30</v>
      </c>
      <c r="EF34" s="83">
        <f t="shared" si="111"/>
        <v>-29</v>
      </c>
      <c r="EG34" s="81" t="str">
        <f t="shared" si="87"/>
        <v>n/s</v>
      </c>
      <c r="EH34" s="96">
        <f t="shared" si="112"/>
        <v>0</v>
      </c>
      <c r="EI34" s="82" t="str">
        <f t="shared" si="88"/>
        <v xml:space="preserve"> </v>
      </c>
      <c r="EJ34" s="84" t="str">
        <f t="shared" si="89"/>
        <v xml:space="preserve"> </v>
      </c>
      <c r="EK34" s="112" t="str">
        <f t="shared" si="90"/>
        <v xml:space="preserve"> </v>
      </c>
      <c r="EL34" s="83">
        <v>30</v>
      </c>
      <c r="EM34" s="83">
        <f t="shared" si="113"/>
        <v>-29</v>
      </c>
      <c r="EN34" s="86">
        <f t="shared" si="91"/>
        <v>-99</v>
      </c>
      <c r="EO34" s="65"/>
      <c r="EP34" s="87">
        <f t="shared" si="92"/>
        <v>-99</v>
      </c>
      <c r="EQ34" s="88">
        <f t="shared" si="93"/>
        <v>19</v>
      </c>
      <c r="ER34" s="89">
        <f t="shared" si="94"/>
        <v>98</v>
      </c>
      <c r="ES34" s="90">
        <f t="shared" si="95"/>
        <v>-99</v>
      </c>
      <c r="ET34" s="91">
        <v>30</v>
      </c>
      <c r="EU34" s="91">
        <v>1</v>
      </c>
      <c r="EV34" s="84">
        <f t="shared" si="96"/>
        <v>19</v>
      </c>
      <c r="EW34" s="92" t="str">
        <f t="shared" si="97"/>
        <v>Сергей Лебедев</v>
      </c>
      <c r="EX34" s="93">
        <f t="shared" si="98"/>
        <v>27</v>
      </c>
    </row>
    <row r="35" spans="1:154" s="98" customFormat="1" ht="12.75" hidden="1" customHeight="1">
      <c r="A35" s="66">
        <v>31</v>
      </c>
      <c r="B35" s="48"/>
      <c r="C35" s="137"/>
      <c r="D35" s="123"/>
      <c r="E35" s="137"/>
      <c r="F35" s="123"/>
      <c r="G35" s="137"/>
      <c r="H35" s="123"/>
      <c r="I35" s="68"/>
      <c r="J35" s="113"/>
      <c r="K35" s="114"/>
      <c r="L35" s="114"/>
      <c r="M35" s="71"/>
      <c r="N35" s="48"/>
      <c r="O35" s="138"/>
      <c r="P35" s="122"/>
      <c r="Q35" s="73">
        <f t="shared" si="2"/>
        <v>0</v>
      </c>
      <c r="R35" s="73">
        <f>SUM(L35:N35)*гандикап</f>
        <v>0</v>
      </c>
      <c r="S35" s="74"/>
      <c r="T35" s="74"/>
      <c r="U35" s="75"/>
      <c r="V35" s="76">
        <f t="shared" si="4"/>
        <v>1.1080709293300652</v>
      </c>
      <c r="W35" s="76">
        <f t="shared" si="5"/>
        <v>1.0943164474153297</v>
      </c>
      <c r="X35" s="76">
        <f t="shared" si="6"/>
        <v>1.0798062247360483</v>
      </c>
      <c r="Y35" s="99"/>
      <c r="Z35" s="78" t="str">
        <f t="shared" si="7"/>
        <v/>
      </c>
      <c r="AA35" s="79" t="str">
        <f t="shared" si="8"/>
        <v>n/s</v>
      </c>
      <c r="AB35" s="78" t="str">
        <f t="shared" si="9"/>
        <v/>
      </c>
      <c r="AC35" s="79" t="str">
        <f t="shared" si="10"/>
        <v>n/s</v>
      </c>
      <c r="AD35" s="99"/>
      <c r="AE35" s="78" t="str">
        <f t="shared" si="11"/>
        <v/>
      </c>
      <c r="AF35" s="79" t="str">
        <f t="shared" si="12"/>
        <v>n/s</v>
      </c>
      <c r="AG35" s="78" t="str">
        <f t="shared" si="13"/>
        <v/>
      </c>
      <c r="AH35" s="79" t="str">
        <f t="shared" si="14"/>
        <v>n/s</v>
      </c>
      <c r="AI35" s="99"/>
      <c r="AJ35" s="78" t="str">
        <f t="shared" si="15"/>
        <v/>
      </c>
      <c r="AK35" s="79" t="str">
        <f t="shared" si="16"/>
        <v>n/s</v>
      </c>
      <c r="AL35" s="78" t="str">
        <f t="shared" si="17"/>
        <v/>
      </c>
      <c r="AM35" s="79" t="str">
        <f t="shared" si="18"/>
        <v>n/s</v>
      </c>
      <c r="AN35" s="99"/>
      <c r="AO35" s="78" t="str">
        <f t="shared" si="19"/>
        <v/>
      </c>
      <c r="AP35" s="79" t="str">
        <f t="shared" si="20"/>
        <v>n/s</v>
      </c>
      <c r="AQ35" s="78" t="str">
        <f t="shared" si="21"/>
        <v/>
      </c>
      <c r="AR35" s="79" t="str">
        <f t="shared" si="22"/>
        <v>n/s</v>
      </c>
      <c r="AS35" s="99"/>
      <c r="AT35" s="78" t="str">
        <f t="shared" si="23"/>
        <v/>
      </c>
      <c r="AU35" s="79" t="str">
        <f t="shared" si="24"/>
        <v>n/s</v>
      </c>
      <c r="AV35" s="78" t="str">
        <f t="shared" si="25"/>
        <v/>
      </c>
      <c r="AW35" s="79" t="str">
        <f t="shared" si="26"/>
        <v>n/s</v>
      </c>
      <c r="AX35" s="99"/>
      <c r="AY35" s="78" t="str">
        <f t="shared" si="27"/>
        <v/>
      </c>
      <c r="AZ35" s="79" t="str">
        <f t="shared" si="28"/>
        <v>n/s</v>
      </c>
      <c r="BA35" s="78" t="str">
        <f t="shared" si="29"/>
        <v/>
      </c>
      <c r="BB35" s="79" t="str">
        <f t="shared" si="30"/>
        <v>n/s</v>
      </c>
      <c r="BC35" s="99"/>
      <c r="BD35" s="78" t="str">
        <f t="shared" si="31"/>
        <v/>
      </c>
      <c r="BE35" s="79" t="str">
        <f t="shared" si="32"/>
        <v>n/s</v>
      </c>
      <c r="BF35" s="78" t="str">
        <f t="shared" si="33"/>
        <v/>
      </c>
      <c r="BG35" s="79" t="str">
        <f t="shared" si="34"/>
        <v>n/s</v>
      </c>
      <c r="BH35" s="99"/>
      <c r="BI35" s="78" t="str">
        <f t="shared" si="35"/>
        <v/>
      </c>
      <c r="BJ35" s="79" t="str">
        <f t="shared" si="36"/>
        <v>n/s</v>
      </c>
      <c r="BK35" s="78" t="str">
        <f t="shared" si="37"/>
        <v/>
      </c>
      <c r="BL35" s="79" t="str">
        <f t="shared" si="38"/>
        <v>n/s</v>
      </c>
      <c r="BM35" s="99"/>
      <c r="BN35" s="78" t="str">
        <f t="shared" si="39"/>
        <v/>
      </c>
      <c r="BO35" s="79" t="str">
        <f t="shared" si="40"/>
        <v>n/s</v>
      </c>
      <c r="BP35" s="78" t="str">
        <f t="shared" si="41"/>
        <v/>
      </c>
      <c r="BQ35" s="79" t="str">
        <f t="shared" si="42"/>
        <v>n/s</v>
      </c>
      <c r="BR35" s="99"/>
      <c r="BS35" s="78" t="str">
        <f t="shared" si="43"/>
        <v/>
      </c>
      <c r="BT35" s="79" t="str">
        <f t="shared" si="44"/>
        <v>n/s</v>
      </c>
      <c r="BU35" s="78" t="str">
        <f t="shared" si="45"/>
        <v/>
      </c>
      <c r="BV35" s="79" t="str">
        <f t="shared" si="46"/>
        <v>n/s</v>
      </c>
      <c r="BW35" s="33"/>
      <c r="BX35" s="80">
        <f t="shared" si="47"/>
        <v>0</v>
      </c>
      <c r="BY35" s="81" t="str">
        <f t="shared" si="48"/>
        <v>n/s</v>
      </c>
      <c r="BZ35" s="96">
        <f t="shared" si="49"/>
        <v>0</v>
      </c>
      <c r="CA35" s="83">
        <v>31</v>
      </c>
      <c r="CB35" s="83">
        <f t="shared" si="100"/>
        <v>-15</v>
      </c>
      <c r="CC35" s="81" t="str">
        <f t="shared" si="50"/>
        <v>n/s</v>
      </c>
      <c r="CD35" s="96">
        <f t="shared" si="51"/>
        <v>0</v>
      </c>
      <c r="CE35" s="82">
        <f t="shared" si="52"/>
        <v>0</v>
      </c>
      <c r="CF35" s="111">
        <f t="shared" si="53"/>
        <v>16</v>
      </c>
      <c r="CG35" s="112">
        <f t="shared" si="54"/>
        <v>0</v>
      </c>
      <c r="CH35" s="83">
        <v>31</v>
      </c>
      <c r="CI35" s="83">
        <f t="shared" si="101"/>
        <v>-21</v>
      </c>
      <c r="CJ35" s="81" t="str">
        <f t="shared" si="55"/>
        <v>n/s</v>
      </c>
      <c r="CK35" s="96">
        <f t="shared" ref="CK35:CK44" si="117">IF(ISNUMBER(CJ35),VLOOKUP(CJ35,$CO$5:$CP$44,2),IF(ISTEXT(CJ35),IF((CJ35="n/f"),0.25,0)," "))</f>
        <v>0</v>
      </c>
      <c r="CL35" s="82">
        <f t="shared" si="56"/>
        <v>0</v>
      </c>
      <c r="CM35" s="111">
        <f t="shared" si="57"/>
        <v>16</v>
      </c>
      <c r="CN35" s="112">
        <f t="shared" si="58"/>
        <v>0</v>
      </c>
      <c r="CO35" s="83">
        <v>31</v>
      </c>
      <c r="CP35" s="83">
        <f t="shared" si="103"/>
        <v>-20</v>
      </c>
      <c r="CQ35" s="81" t="str">
        <f t="shared" si="59"/>
        <v>n/s</v>
      </c>
      <c r="CR35" s="96">
        <f t="shared" si="60"/>
        <v>0</v>
      </c>
      <c r="CS35" s="82">
        <f t="shared" si="61"/>
        <v>0</v>
      </c>
      <c r="CT35" s="111">
        <f t="shared" si="62"/>
        <v>16</v>
      </c>
      <c r="CU35" s="112">
        <f t="shared" si="63"/>
        <v>0</v>
      </c>
      <c r="CV35" s="83">
        <v>31</v>
      </c>
      <c r="CW35" s="83">
        <f t="shared" si="104"/>
        <v>-18</v>
      </c>
      <c r="CX35" s="81" t="str">
        <f t="shared" si="64"/>
        <v>n/s</v>
      </c>
      <c r="CY35" s="96">
        <f t="shared" si="65"/>
        <v>0</v>
      </c>
      <c r="CZ35" s="82">
        <f t="shared" si="66"/>
        <v>0</v>
      </c>
      <c r="DA35" s="111">
        <f t="shared" si="67"/>
        <v>16</v>
      </c>
      <c r="DB35" s="112">
        <f t="shared" si="68"/>
        <v>0</v>
      </c>
      <c r="DC35" s="83">
        <v>31</v>
      </c>
      <c r="DD35" s="83">
        <f t="shared" si="105"/>
        <v>-18</v>
      </c>
      <c r="DE35" s="81" t="str">
        <f t="shared" si="69"/>
        <v>n/s</v>
      </c>
      <c r="DF35" s="96">
        <f t="shared" si="70"/>
        <v>0</v>
      </c>
      <c r="DG35" s="82">
        <f t="shared" si="71"/>
        <v>0</v>
      </c>
      <c r="DH35" s="111">
        <f t="shared" si="72"/>
        <v>16</v>
      </c>
      <c r="DI35" s="112">
        <f t="shared" si="73"/>
        <v>0</v>
      </c>
      <c r="DJ35" s="83">
        <v>31</v>
      </c>
      <c r="DK35" s="83">
        <f t="shared" si="106"/>
        <v>-18</v>
      </c>
      <c r="DL35" s="81" t="str">
        <f t="shared" si="74"/>
        <v>n/s</v>
      </c>
      <c r="DM35" s="96">
        <f t="shared" si="75"/>
        <v>0</v>
      </c>
      <c r="DN35" s="82">
        <f t="shared" si="76"/>
        <v>0</v>
      </c>
      <c r="DO35" s="111">
        <f t="shared" si="77"/>
        <v>18</v>
      </c>
      <c r="DP35" s="112">
        <f t="shared" si="78"/>
        <v>0</v>
      </c>
      <c r="DQ35" s="112">
        <v>31</v>
      </c>
      <c r="DR35" s="83">
        <f t="shared" si="107"/>
        <v>-16</v>
      </c>
      <c r="DS35" s="81" t="str">
        <f t="shared" si="79"/>
        <v>n/s</v>
      </c>
      <c r="DT35" s="82">
        <f t="shared" si="108"/>
        <v>0</v>
      </c>
      <c r="DU35" s="82">
        <f t="shared" si="80"/>
        <v>0</v>
      </c>
      <c r="DV35" s="84">
        <f t="shared" si="81"/>
        <v>18</v>
      </c>
      <c r="DW35" s="112">
        <f t="shared" si="82"/>
        <v>0</v>
      </c>
      <c r="DX35" s="83">
        <v>31</v>
      </c>
      <c r="DY35" s="83">
        <f t="shared" si="109"/>
        <v>-16</v>
      </c>
      <c r="DZ35" s="81" t="str">
        <f t="shared" si="83"/>
        <v>n/s</v>
      </c>
      <c r="EA35" s="96">
        <f t="shared" si="110"/>
        <v>0</v>
      </c>
      <c r="EB35" s="82" t="str">
        <f t="shared" si="84"/>
        <v xml:space="preserve"> </v>
      </c>
      <c r="EC35" s="84" t="str">
        <f t="shared" si="85"/>
        <v xml:space="preserve"> </v>
      </c>
      <c r="ED35" s="112" t="str">
        <f t="shared" si="86"/>
        <v xml:space="preserve"> </v>
      </c>
      <c r="EE35" s="83">
        <v>31</v>
      </c>
      <c r="EF35" s="83">
        <f t="shared" si="111"/>
        <v>-30</v>
      </c>
      <c r="EG35" s="81" t="str">
        <f t="shared" si="87"/>
        <v>n/s</v>
      </c>
      <c r="EH35" s="96">
        <f t="shared" si="112"/>
        <v>0</v>
      </c>
      <c r="EI35" s="82" t="str">
        <f t="shared" si="88"/>
        <v xml:space="preserve"> </v>
      </c>
      <c r="EJ35" s="84" t="str">
        <f t="shared" si="89"/>
        <v xml:space="preserve"> </v>
      </c>
      <c r="EK35" s="112" t="str">
        <f t="shared" si="90"/>
        <v xml:space="preserve"> </v>
      </c>
      <c r="EL35" s="83">
        <v>31</v>
      </c>
      <c r="EM35" s="83">
        <f t="shared" si="113"/>
        <v>-30</v>
      </c>
      <c r="EN35" s="86">
        <f t="shared" si="91"/>
        <v>-99</v>
      </c>
      <c r="EO35" s="65"/>
      <c r="EP35" s="87">
        <f t="shared" si="92"/>
        <v>-99</v>
      </c>
      <c r="EQ35" s="88">
        <f t="shared" si="93"/>
        <v>19</v>
      </c>
      <c r="ER35" s="89">
        <f t="shared" si="94"/>
        <v>98</v>
      </c>
      <c r="ES35" s="90">
        <f t="shared" si="95"/>
        <v>-99</v>
      </c>
      <c r="ET35" s="91">
        <v>31</v>
      </c>
      <c r="EU35" s="91">
        <v>1</v>
      </c>
      <c r="EV35" s="84">
        <f t="shared" si="96"/>
        <v>19</v>
      </c>
      <c r="EW35" s="92">
        <f t="shared" si="97"/>
        <v>0</v>
      </c>
      <c r="EX35" s="93">
        <f t="shared" si="98"/>
        <v>0</v>
      </c>
    </row>
    <row r="36" spans="1:154" s="98" customFormat="1" ht="12.75" hidden="1" customHeight="1">
      <c r="A36" s="66">
        <v>32</v>
      </c>
      <c r="B36" s="48"/>
      <c r="C36" s="87"/>
      <c r="D36" s="139"/>
      <c r="E36" s="67"/>
      <c r="F36" s="67"/>
      <c r="G36" s="67"/>
      <c r="H36" s="67"/>
      <c r="I36" s="68"/>
      <c r="J36" s="113"/>
      <c r="K36" s="114"/>
      <c r="L36" s="114"/>
      <c r="M36" s="48"/>
      <c r="N36" s="122"/>
      <c r="O36" s="122"/>
      <c r="P36" s="122"/>
      <c r="Q36" s="73">
        <f t="shared" si="2"/>
        <v>0</v>
      </c>
      <c r="R36" s="73">
        <f>SUM(L36:N36)*гандикап</f>
        <v>0</v>
      </c>
      <c r="S36" s="74"/>
      <c r="T36" s="74"/>
      <c r="U36" s="80"/>
      <c r="V36" s="76">
        <f t="shared" si="4"/>
        <v>1.1080709293300652</v>
      </c>
      <c r="W36" s="76">
        <f t="shared" si="5"/>
        <v>1.0943164474153297</v>
      </c>
      <c r="X36" s="76">
        <f t="shared" si="6"/>
        <v>1.0798062247360483</v>
      </c>
      <c r="Y36" s="99"/>
      <c r="Z36" s="78" t="str">
        <f t="shared" si="7"/>
        <v/>
      </c>
      <c r="AA36" s="79" t="str">
        <f t="shared" si="8"/>
        <v>n/s</v>
      </c>
      <c r="AB36" s="78" t="str">
        <f t="shared" si="9"/>
        <v/>
      </c>
      <c r="AC36" s="79" t="str">
        <f t="shared" si="10"/>
        <v>n/s</v>
      </c>
      <c r="AD36" s="99"/>
      <c r="AE36" s="78" t="str">
        <f t="shared" si="11"/>
        <v/>
      </c>
      <c r="AF36" s="79" t="str">
        <f t="shared" si="12"/>
        <v>n/s</v>
      </c>
      <c r="AG36" s="78" t="str">
        <f t="shared" si="13"/>
        <v/>
      </c>
      <c r="AH36" s="79" t="str">
        <f t="shared" si="14"/>
        <v>n/s</v>
      </c>
      <c r="AI36" s="99"/>
      <c r="AJ36" s="78" t="str">
        <f t="shared" si="15"/>
        <v/>
      </c>
      <c r="AK36" s="79" t="str">
        <f t="shared" si="16"/>
        <v>n/s</v>
      </c>
      <c r="AL36" s="78" t="str">
        <f t="shared" si="17"/>
        <v/>
      </c>
      <c r="AM36" s="79" t="str">
        <f t="shared" si="18"/>
        <v>n/s</v>
      </c>
      <c r="AN36" s="99"/>
      <c r="AO36" s="78" t="str">
        <f t="shared" si="19"/>
        <v/>
      </c>
      <c r="AP36" s="79" t="str">
        <f t="shared" si="20"/>
        <v>n/s</v>
      </c>
      <c r="AQ36" s="78" t="str">
        <f t="shared" si="21"/>
        <v/>
      </c>
      <c r="AR36" s="79" t="str">
        <f t="shared" si="22"/>
        <v>n/s</v>
      </c>
      <c r="AS36" s="99"/>
      <c r="AT36" s="78" t="str">
        <f t="shared" si="23"/>
        <v/>
      </c>
      <c r="AU36" s="79" t="str">
        <f t="shared" si="24"/>
        <v>n/s</v>
      </c>
      <c r="AV36" s="78" t="str">
        <f t="shared" si="25"/>
        <v/>
      </c>
      <c r="AW36" s="79" t="str">
        <f t="shared" si="26"/>
        <v>n/s</v>
      </c>
      <c r="AX36" s="99"/>
      <c r="AY36" s="78" t="str">
        <f t="shared" si="27"/>
        <v/>
      </c>
      <c r="AZ36" s="79" t="str">
        <f t="shared" si="28"/>
        <v>n/s</v>
      </c>
      <c r="BA36" s="78" t="str">
        <f t="shared" si="29"/>
        <v/>
      </c>
      <c r="BB36" s="79" t="str">
        <f t="shared" si="30"/>
        <v>n/s</v>
      </c>
      <c r="BC36" s="99"/>
      <c r="BD36" s="78" t="str">
        <f t="shared" si="31"/>
        <v/>
      </c>
      <c r="BE36" s="79" t="str">
        <f t="shared" si="32"/>
        <v>n/s</v>
      </c>
      <c r="BF36" s="78" t="str">
        <f t="shared" si="33"/>
        <v/>
      </c>
      <c r="BG36" s="79" t="str">
        <f t="shared" si="34"/>
        <v>n/s</v>
      </c>
      <c r="BH36" s="77"/>
      <c r="BI36" s="78" t="str">
        <f t="shared" si="35"/>
        <v/>
      </c>
      <c r="BJ36" s="79" t="str">
        <f t="shared" si="36"/>
        <v>n/s</v>
      </c>
      <c r="BK36" s="78" t="str">
        <f t="shared" si="37"/>
        <v/>
      </c>
      <c r="BL36" s="79" t="str">
        <f t="shared" si="38"/>
        <v>n/s</v>
      </c>
      <c r="BM36" s="77"/>
      <c r="BN36" s="78" t="str">
        <f t="shared" si="39"/>
        <v/>
      </c>
      <c r="BO36" s="79" t="str">
        <f t="shared" si="40"/>
        <v>n/s</v>
      </c>
      <c r="BP36" s="78" t="str">
        <f t="shared" si="41"/>
        <v/>
      </c>
      <c r="BQ36" s="79" t="str">
        <f t="shared" si="42"/>
        <v>n/s</v>
      </c>
      <c r="BR36" s="99"/>
      <c r="BS36" s="78" t="str">
        <f t="shared" si="43"/>
        <v/>
      </c>
      <c r="BT36" s="79" t="str">
        <f t="shared" si="44"/>
        <v>n/s</v>
      </c>
      <c r="BU36" s="78" t="str">
        <f t="shared" si="45"/>
        <v/>
      </c>
      <c r="BV36" s="79" t="str">
        <f t="shared" si="46"/>
        <v>n/s</v>
      </c>
      <c r="BW36" s="33"/>
      <c r="BX36" s="80">
        <f t="shared" si="47"/>
        <v>0</v>
      </c>
      <c r="BY36" s="81" t="str">
        <f t="shared" si="48"/>
        <v>n/s</v>
      </c>
      <c r="BZ36" s="96">
        <f t="shared" si="49"/>
        <v>0</v>
      </c>
      <c r="CA36" s="83">
        <v>32</v>
      </c>
      <c r="CB36" s="83">
        <f t="shared" si="100"/>
        <v>-16</v>
      </c>
      <c r="CC36" s="81" t="str">
        <f t="shared" si="50"/>
        <v>n/s</v>
      </c>
      <c r="CD36" s="96">
        <f t="shared" si="51"/>
        <v>0</v>
      </c>
      <c r="CE36" s="82">
        <f t="shared" si="52"/>
        <v>0</v>
      </c>
      <c r="CF36" s="111">
        <f t="shared" si="53"/>
        <v>16</v>
      </c>
      <c r="CG36" s="112">
        <f t="shared" si="54"/>
        <v>0</v>
      </c>
      <c r="CH36" s="83">
        <v>32</v>
      </c>
      <c r="CI36" s="83">
        <f t="shared" si="101"/>
        <v>-22</v>
      </c>
      <c r="CJ36" s="81" t="str">
        <f t="shared" si="55"/>
        <v>n/s</v>
      </c>
      <c r="CK36" s="96">
        <f t="shared" si="117"/>
        <v>0</v>
      </c>
      <c r="CL36" s="82">
        <f t="shared" si="56"/>
        <v>0</v>
      </c>
      <c r="CM36" s="111">
        <f t="shared" si="57"/>
        <v>16</v>
      </c>
      <c r="CN36" s="112">
        <f t="shared" si="58"/>
        <v>0</v>
      </c>
      <c r="CO36" s="83">
        <v>32</v>
      </c>
      <c r="CP36" s="83">
        <f t="shared" si="103"/>
        <v>-21</v>
      </c>
      <c r="CQ36" s="81" t="str">
        <f t="shared" si="59"/>
        <v>n/s</v>
      </c>
      <c r="CR36" s="96">
        <f t="shared" si="60"/>
        <v>0</v>
      </c>
      <c r="CS36" s="82">
        <f t="shared" si="61"/>
        <v>0</v>
      </c>
      <c r="CT36" s="111">
        <f t="shared" si="62"/>
        <v>16</v>
      </c>
      <c r="CU36" s="112">
        <f t="shared" si="63"/>
        <v>0</v>
      </c>
      <c r="CV36" s="83">
        <v>32</v>
      </c>
      <c r="CW36" s="83">
        <f t="shared" si="104"/>
        <v>-19</v>
      </c>
      <c r="CX36" s="81" t="str">
        <f t="shared" si="64"/>
        <v>n/s</v>
      </c>
      <c r="CY36" s="96">
        <f t="shared" si="65"/>
        <v>0</v>
      </c>
      <c r="CZ36" s="82">
        <f t="shared" si="66"/>
        <v>0</v>
      </c>
      <c r="DA36" s="111">
        <f t="shared" si="67"/>
        <v>16</v>
      </c>
      <c r="DB36" s="112">
        <f t="shared" si="68"/>
        <v>0</v>
      </c>
      <c r="DC36" s="83">
        <v>32</v>
      </c>
      <c r="DD36" s="83">
        <f t="shared" si="105"/>
        <v>-19</v>
      </c>
      <c r="DE36" s="81" t="str">
        <f t="shared" si="69"/>
        <v>n/s</v>
      </c>
      <c r="DF36" s="96">
        <f t="shared" si="70"/>
        <v>0</v>
      </c>
      <c r="DG36" s="82">
        <f t="shared" si="71"/>
        <v>0</v>
      </c>
      <c r="DH36" s="111">
        <f t="shared" si="72"/>
        <v>16</v>
      </c>
      <c r="DI36" s="112">
        <f t="shared" si="73"/>
        <v>0</v>
      </c>
      <c r="DJ36" s="83">
        <v>32</v>
      </c>
      <c r="DK36" s="83">
        <f t="shared" si="106"/>
        <v>-19</v>
      </c>
      <c r="DL36" s="81" t="str">
        <f t="shared" si="74"/>
        <v>n/s</v>
      </c>
      <c r="DM36" s="96">
        <f t="shared" si="75"/>
        <v>0</v>
      </c>
      <c r="DN36" s="82">
        <f t="shared" si="76"/>
        <v>0</v>
      </c>
      <c r="DO36" s="111">
        <f t="shared" si="77"/>
        <v>18</v>
      </c>
      <c r="DP36" s="112">
        <f t="shared" si="78"/>
        <v>0</v>
      </c>
      <c r="DQ36" s="112">
        <v>32</v>
      </c>
      <c r="DR36" s="83">
        <f t="shared" si="107"/>
        <v>-17</v>
      </c>
      <c r="DS36" s="81" t="str">
        <f t="shared" si="79"/>
        <v>n/s</v>
      </c>
      <c r="DT36" s="82">
        <f t="shared" si="108"/>
        <v>0</v>
      </c>
      <c r="DU36" s="82">
        <f t="shared" si="80"/>
        <v>0</v>
      </c>
      <c r="DV36" s="84">
        <f t="shared" si="81"/>
        <v>18</v>
      </c>
      <c r="DW36" s="112">
        <f t="shared" si="82"/>
        <v>0</v>
      </c>
      <c r="DX36" s="83">
        <v>32</v>
      </c>
      <c r="DY36" s="83">
        <f t="shared" si="109"/>
        <v>-17</v>
      </c>
      <c r="DZ36" s="81" t="str">
        <f t="shared" si="83"/>
        <v>n/s</v>
      </c>
      <c r="EA36" s="96">
        <f t="shared" si="110"/>
        <v>0</v>
      </c>
      <c r="EB36" s="82" t="str">
        <f t="shared" si="84"/>
        <v xml:space="preserve"> </v>
      </c>
      <c r="EC36" s="84" t="str">
        <f t="shared" si="85"/>
        <v xml:space="preserve"> </v>
      </c>
      <c r="ED36" s="112" t="str">
        <f t="shared" si="86"/>
        <v xml:space="preserve"> </v>
      </c>
      <c r="EE36" s="83">
        <v>32</v>
      </c>
      <c r="EF36" s="83">
        <f t="shared" si="111"/>
        <v>-31</v>
      </c>
      <c r="EG36" s="81" t="str">
        <f t="shared" si="87"/>
        <v>n/s</v>
      </c>
      <c r="EH36" s="96">
        <f t="shared" si="112"/>
        <v>0</v>
      </c>
      <c r="EI36" s="82" t="str">
        <f t="shared" si="88"/>
        <v xml:space="preserve"> </v>
      </c>
      <c r="EJ36" s="84" t="str">
        <f t="shared" si="89"/>
        <v xml:space="preserve"> </v>
      </c>
      <c r="EK36" s="112" t="str">
        <f t="shared" si="90"/>
        <v xml:space="preserve"> </v>
      </c>
      <c r="EL36" s="83">
        <v>32</v>
      </c>
      <c r="EM36" s="83">
        <f t="shared" si="113"/>
        <v>-31</v>
      </c>
      <c r="EN36" s="86">
        <f t="shared" si="91"/>
        <v>-99</v>
      </c>
      <c r="EO36" s="65"/>
      <c r="EP36" s="87">
        <f t="shared" si="92"/>
        <v>-99</v>
      </c>
      <c r="EQ36" s="88">
        <f t="shared" si="93"/>
        <v>19</v>
      </c>
      <c r="ER36" s="89">
        <f t="shared" si="94"/>
        <v>98</v>
      </c>
      <c r="ES36" s="90">
        <f t="shared" si="95"/>
        <v>-99</v>
      </c>
      <c r="ET36" s="91">
        <v>32</v>
      </c>
      <c r="EU36" s="91">
        <v>1</v>
      </c>
      <c r="EV36" s="84">
        <f t="shared" si="96"/>
        <v>19</v>
      </c>
      <c r="EW36" s="92">
        <f t="shared" si="97"/>
        <v>0</v>
      </c>
      <c r="EX36" s="93">
        <f t="shared" si="98"/>
        <v>0</v>
      </c>
    </row>
    <row r="37" spans="1:154" s="98" customFormat="1" ht="12.75" hidden="1" customHeight="1">
      <c r="A37" s="66">
        <v>33</v>
      </c>
      <c r="B37" s="48"/>
      <c r="C37" s="87"/>
      <c r="D37" s="139"/>
      <c r="E37" s="67"/>
      <c r="F37" s="67"/>
      <c r="G37" s="67"/>
      <c r="H37" s="67"/>
      <c r="I37" s="68"/>
      <c r="J37" s="113"/>
      <c r="K37" s="114"/>
      <c r="L37" s="114"/>
      <c r="M37" s="115"/>
      <c r="N37" s="122"/>
      <c r="O37" s="122"/>
      <c r="P37" s="122"/>
      <c r="Q37" s="73">
        <f t="shared" si="2"/>
        <v>0</v>
      </c>
      <c r="R37" s="73">
        <f t="shared" si="3"/>
        <v>0</v>
      </c>
      <c r="S37" s="74"/>
      <c r="T37" s="74"/>
      <c r="U37" s="140"/>
      <c r="V37" s="76">
        <f t="shared" si="4"/>
        <v>1.1080709293300652</v>
      </c>
      <c r="W37" s="76">
        <f t="shared" si="5"/>
        <v>1.0943164474153297</v>
      </c>
      <c r="X37" s="76">
        <f t="shared" si="6"/>
        <v>1.0798062247360483</v>
      </c>
      <c r="Y37" s="99"/>
      <c r="Z37" s="78" t="str">
        <f t="shared" si="7"/>
        <v/>
      </c>
      <c r="AA37" s="79" t="str">
        <f t="shared" si="8"/>
        <v>n/s</v>
      </c>
      <c r="AB37" s="78" t="str">
        <f t="shared" si="9"/>
        <v/>
      </c>
      <c r="AC37" s="79" t="str">
        <f t="shared" si="10"/>
        <v>n/s</v>
      </c>
      <c r="AD37" s="99"/>
      <c r="AE37" s="78" t="str">
        <f t="shared" si="11"/>
        <v/>
      </c>
      <c r="AF37" s="79" t="str">
        <f t="shared" si="12"/>
        <v>n/s</v>
      </c>
      <c r="AG37" s="78" t="str">
        <f t="shared" si="13"/>
        <v/>
      </c>
      <c r="AH37" s="79" t="str">
        <f t="shared" si="14"/>
        <v>n/s</v>
      </c>
      <c r="AI37" s="99"/>
      <c r="AJ37" s="78" t="str">
        <f t="shared" si="15"/>
        <v/>
      </c>
      <c r="AK37" s="79" t="str">
        <f t="shared" si="16"/>
        <v>n/s</v>
      </c>
      <c r="AL37" s="78" t="str">
        <f t="shared" si="17"/>
        <v/>
      </c>
      <c r="AM37" s="79" t="str">
        <f t="shared" si="18"/>
        <v>n/s</v>
      </c>
      <c r="AN37" s="99"/>
      <c r="AO37" s="78" t="str">
        <f t="shared" si="19"/>
        <v/>
      </c>
      <c r="AP37" s="79" t="str">
        <f t="shared" si="20"/>
        <v>n/s</v>
      </c>
      <c r="AQ37" s="78" t="str">
        <f t="shared" si="21"/>
        <v/>
      </c>
      <c r="AR37" s="79" t="str">
        <f t="shared" si="22"/>
        <v>n/s</v>
      </c>
      <c r="AS37" s="99"/>
      <c r="AT37" s="78" t="str">
        <f t="shared" si="23"/>
        <v/>
      </c>
      <c r="AU37" s="79" t="str">
        <f t="shared" si="24"/>
        <v>n/s</v>
      </c>
      <c r="AV37" s="78" t="str">
        <f t="shared" si="25"/>
        <v/>
      </c>
      <c r="AW37" s="79" t="str">
        <f t="shared" si="26"/>
        <v>n/s</v>
      </c>
      <c r="AX37" s="99"/>
      <c r="AY37" s="78" t="str">
        <f t="shared" si="27"/>
        <v/>
      </c>
      <c r="AZ37" s="79" t="str">
        <f t="shared" si="28"/>
        <v>n/s</v>
      </c>
      <c r="BA37" s="78" t="str">
        <f t="shared" si="29"/>
        <v/>
      </c>
      <c r="BB37" s="79" t="str">
        <f t="shared" si="30"/>
        <v>n/s</v>
      </c>
      <c r="BC37" s="99"/>
      <c r="BD37" s="78" t="str">
        <f t="shared" si="31"/>
        <v/>
      </c>
      <c r="BE37" s="79" t="str">
        <f t="shared" si="32"/>
        <v>n/s</v>
      </c>
      <c r="BF37" s="78" t="str">
        <f t="shared" si="33"/>
        <v/>
      </c>
      <c r="BG37" s="79" t="str">
        <f t="shared" si="34"/>
        <v>n/s</v>
      </c>
      <c r="BH37" s="99"/>
      <c r="BI37" s="78" t="str">
        <f t="shared" si="35"/>
        <v/>
      </c>
      <c r="BJ37" s="79" t="str">
        <f t="shared" si="36"/>
        <v>n/s</v>
      </c>
      <c r="BK37" s="78" t="str">
        <f t="shared" si="37"/>
        <v/>
      </c>
      <c r="BL37" s="79" t="str">
        <f t="shared" si="38"/>
        <v>n/s</v>
      </c>
      <c r="BM37" s="99"/>
      <c r="BN37" s="78" t="str">
        <f t="shared" si="39"/>
        <v/>
      </c>
      <c r="BO37" s="79" t="str">
        <f t="shared" si="40"/>
        <v>n/s</v>
      </c>
      <c r="BP37" s="78" t="str">
        <f t="shared" si="41"/>
        <v/>
      </c>
      <c r="BQ37" s="79" t="str">
        <f t="shared" si="42"/>
        <v>n/s</v>
      </c>
      <c r="BR37" s="99"/>
      <c r="BS37" s="78" t="str">
        <f t="shared" si="43"/>
        <v/>
      </c>
      <c r="BT37" s="79" t="str">
        <f t="shared" si="44"/>
        <v>n/s</v>
      </c>
      <c r="BU37" s="78" t="str">
        <f t="shared" si="45"/>
        <v/>
      </c>
      <c r="BV37" s="79" t="str">
        <f t="shared" si="46"/>
        <v>n/s</v>
      </c>
      <c r="BW37" s="33"/>
      <c r="BX37" s="140">
        <f t="shared" si="47"/>
        <v>0</v>
      </c>
      <c r="BY37" s="81" t="str">
        <f t="shared" si="48"/>
        <v>n/s</v>
      </c>
      <c r="BZ37" s="96">
        <f t="shared" si="49"/>
        <v>0</v>
      </c>
      <c r="CA37" s="83">
        <v>33</v>
      </c>
      <c r="CB37" s="83">
        <f t="shared" si="100"/>
        <v>-17</v>
      </c>
      <c r="CC37" s="81" t="str">
        <f t="shared" si="50"/>
        <v>n/s</v>
      </c>
      <c r="CD37" s="96">
        <f t="shared" si="51"/>
        <v>0</v>
      </c>
      <c r="CE37" s="82">
        <f t="shared" si="52"/>
        <v>0</v>
      </c>
      <c r="CF37" s="111">
        <f t="shared" si="53"/>
        <v>16</v>
      </c>
      <c r="CG37" s="112">
        <f t="shared" si="54"/>
        <v>0</v>
      </c>
      <c r="CH37" s="83">
        <v>33</v>
      </c>
      <c r="CI37" s="83">
        <f t="shared" si="101"/>
        <v>-23</v>
      </c>
      <c r="CJ37" s="81" t="str">
        <f t="shared" si="55"/>
        <v>n/s</v>
      </c>
      <c r="CK37" s="96">
        <f t="shared" si="117"/>
        <v>0</v>
      </c>
      <c r="CL37" s="82">
        <f t="shared" si="56"/>
        <v>0</v>
      </c>
      <c r="CM37" s="111">
        <f t="shared" si="57"/>
        <v>16</v>
      </c>
      <c r="CN37" s="112">
        <f t="shared" si="58"/>
        <v>0</v>
      </c>
      <c r="CO37" s="83">
        <v>33</v>
      </c>
      <c r="CP37" s="83">
        <f t="shared" si="103"/>
        <v>-22</v>
      </c>
      <c r="CQ37" s="81" t="str">
        <f t="shared" si="59"/>
        <v>n/s</v>
      </c>
      <c r="CR37" s="96">
        <f t="shared" si="60"/>
        <v>0</v>
      </c>
      <c r="CS37" s="82">
        <f t="shared" si="61"/>
        <v>0</v>
      </c>
      <c r="CT37" s="111">
        <f t="shared" si="62"/>
        <v>16</v>
      </c>
      <c r="CU37" s="112">
        <f t="shared" si="63"/>
        <v>0</v>
      </c>
      <c r="CV37" s="83">
        <v>33</v>
      </c>
      <c r="CW37" s="83">
        <f t="shared" si="104"/>
        <v>-20</v>
      </c>
      <c r="CX37" s="81" t="str">
        <f t="shared" si="64"/>
        <v>n/s</v>
      </c>
      <c r="CY37" s="96">
        <f t="shared" si="65"/>
        <v>0</v>
      </c>
      <c r="CZ37" s="82">
        <f t="shared" si="66"/>
        <v>0</v>
      </c>
      <c r="DA37" s="111">
        <f t="shared" si="67"/>
        <v>16</v>
      </c>
      <c r="DB37" s="112">
        <f t="shared" si="68"/>
        <v>0</v>
      </c>
      <c r="DC37" s="83">
        <v>33</v>
      </c>
      <c r="DD37" s="83">
        <f t="shared" si="105"/>
        <v>-20</v>
      </c>
      <c r="DE37" s="81" t="str">
        <f t="shared" si="69"/>
        <v>n/s</v>
      </c>
      <c r="DF37" s="96">
        <f t="shared" si="70"/>
        <v>0</v>
      </c>
      <c r="DG37" s="82">
        <f t="shared" si="71"/>
        <v>0</v>
      </c>
      <c r="DH37" s="111">
        <f t="shared" si="72"/>
        <v>16</v>
      </c>
      <c r="DI37" s="112">
        <f t="shared" si="73"/>
        <v>0</v>
      </c>
      <c r="DJ37" s="83">
        <v>33</v>
      </c>
      <c r="DK37" s="83">
        <f t="shared" si="106"/>
        <v>-20</v>
      </c>
      <c r="DL37" s="81" t="str">
        <f t="shared" si="74"/>
        <v>n/s</v>
      </c>
      <c r="DM37" s="96">
        <f t="shared" si="75"/>
        <v>0</v>
      </c>
      <c r="DN37" s="82">
        <f t="shared" si="76"/>
        <v>0</v>
      </c>
      <c r="DO37" s="111">
        <f t="shared" si="77"/>
        <v>18</v>
      </c>
      <c r="DP37" s="112">
        <f t="shared" si="78"/>
        <v>0</v>
      </c>
      <c r="DQ37" s="112">
        <v>33</v>
      </c>
      <c r="DR37" s="83">
        <f t="shared" si="107"/>
        <v>-18</v>
      </c>
      <c r="DS37" s="81" t="str">
        <f t="shared" si="79"/>
        <v>n/s</v>
      </c>
      <c r="DT37" s="82">
        <f t="shared" si="108"/>
        <v>0</v>
      </c>
      <c r="DU37" s="82">
        <f t="shared" si="80"/>
        <v>0</v>
      </c>
      <c r="DV37" s="84">
        <f t="shared" si="81"/>
        <v>18</v>
      </c>
      <c r="DW37" s="112">
        <f t="shared" si="82"/>
        <v>0</v>
      </c>
      <c r="DX37" s="83">
        <v>33</v>
      </c>
      <c r="DY37" s="83">
        <f t="shared" si="109"/>
        <v>-18</v>
      </c>
      <c r="DZ37" s="81" t="str">
        <f t="shared" si="83"/>
        <v>n/s</v>
      </c>
      <c r="EA37" s="96">
        <f t="shared" si="110"/>
        <v>0</v>
      </c>
      <c r="EB37" s="82" t="str">
        <f t="shared" si="84"/>
        <v xml:space="preserve"> </v>
      </c>
      <c r="EC37" s="84" t="str">
        <f t="shared" si="85"/>
        <v xml:space="preserve"> </v>
      </c>
      <c r="ED37" s="112" t="str">
        <f t="shared" si="86"/>
        <v xml:space="preserve"> </v>
      </c>
      <c r="EE37" s="83">
        <v>33</v>
      </c>
      <c r="EF37" s="83">
        <f t="shared" si="111"/>
        <v>-32</v>
      </c>
      <c r="EG37" s="81" t="str">
        <f t="shared" si="87"/>
        <v>n/s</v>
      </c>
      <c r="EH37" s="96">
        <f t="shared" si="112"/>
        <v>0</v>
      </c>
      <c r="EI37" s="82" t="str">
        <f t="shared" si="88"/>
        <v xml:space="preserve"> </v>
      </c>
      <c r="EJ37" s="84" t="str">
        <f t="shared" si="89"/>
        <v xml:space="preserve"> </v>
      </c>
      <c r="EK37" s="112" t="str">
        <f t="shared" si="90"/>
        <v xml:space="preserve"> </v>
      </c>
      <c r="EL37" s="83">
        <v>33</v>
      </c>
      <c r="EM37" s="83">
        <f t="shared" si="113"/>
        <v>-32</v>
      </c>
      <c r="EN37" s="86">
        <f t="shared" si="91"/>
        <v>-99</v>
      </c>
      <c r="EO37" s="65"/>
      <c r="EP37" s="87">
        <f t="shared" si="92"/>
        <v>-99</v>
      </c>
      <c r="EQ37" s="88">
        <f t="shared" si="93"/>
        <v>19</v>
      </c>
      <c r="ER37" s="89">
        <f t="shared" si="94"/>
        <v>98</v>
      </c>
      <c r="ES37" s="90">
        <f t="shared" si="95"/>
        <v>-99</v>
      </c>
      <c r="ET37" s="91">
        <v>33</v>
      </c>
      <c r="EU37" s="91">
        <v>1</v>
      </c>
      <c r="EV37" s="84">
        <f t="shared" si="96"/>
        <v>19</v>
      </c>
      <c r="EW37" s="141">
        <f t="shared" si="97"/>
        <v>0</v>
      </c>
      <c r="EX37" s="93">
        <f t="shared" si="98"/>
        <v>0</v>
      </c>
    </row>
    <row r="38" spans="1:154" ht="12.75" hidden="1" customHeight="1">
      <c r="A38" s="66">
        <v>34</v>
      </c>
      <c r="B38" s="48"/>
      <c r="C38" s="87"/>
      <c r="D38" s="139"/>
      <c r="E38" s="67"/>
      <c r="F38" s="67"/>
      <c r="G38" s="67"/>
      <c r="H38" s="67"/>
      <c r="I38" s="68"/>
      <c r="J38" s="113"/>
      <c r="K38" s="114"/>
      <c r="L38" s="114"/>
      <c r="M38" s="115"/>
      <c r="N38" s="122"/>
      <c r="O38" s="122"/>
      <c r="P38" s="122"/>
      <c r="Q38" s="73">
        <f t="shared" si="2"/>
        <v>0</v>
      </c>
      <c r="R38" s="73">
        <f t="shared" si="3"/>
        <v>0</v>
      </c>
      <c r="S38" s="74"/>
      <c r="T38" s="74"/>
      <c r="U38" s="140"/>
      <c r="V38" s="76">
        <f t="shared" si="4"/>
        <v>1.1080709293300652</v>
      </c>
      <c r="W38" s="76">
        <f t="shared" si="5"/>
        <v>1.0943164474153297</v>
      </c>
      <c r="X38" s="76">
        <f t="shared" si="6"/>
        <v>1.0798062247360483</v>
      </c>
      <c r="Y38" s="99"/>
      <c r="Z38" s="78" t="str">
        <f t="shared" si="7"/>
        <v/>
      </c>
      <c r="AA38" s="79" t="str">
        <f t="shared" si="8"/>
        <v>n/s</v>
      </c>
      <c r="AB38" s="78" t="str">
        <f t="shared" si="9"/>
        <v/>
      </c>
      <c r="AC38" s="79" t="str">
        <f t="shared" si="10"/>
        <v>n/s</v>
      </c>
      <c r="AD38" s="99"/>
      <c r="AE38" s="78" t="str">
        <f t="shared" si="11"/>
        <v/>
      </c>
      <c r="AF38" s="79" t="str">
        <f t="shared" si="12"/>
        <v>n/s</v>
      </c>
      <c r="AG38" s="78" t="str">
        <f t="shared" si="13"/>
        <v/>
      </c>
      <c r="AH38" s="79" t="str">
        <f t="shared" si="14"/>
        <v>n/s</v>
      </c>
      <c r="AI38" s="99"/>
      <c r="AJ38" s="78" t="str">
        <f t="shared" si="15"/>
        <v/>
      </c>
      <c r="AK38" s="79" t="str">
        <f t="shared" si="16"/>
        <v>n/s</v>
      </c>
      <c r="AL38" s="78" t="str">
        <f t="shared" si="17"/>
        <v/>
      </c>
      <c r="AM38" s="79" t="str">
        <f t="shared" si="18"/>
        <v>n/s</v>
      </c>
      <c r="AN38" s="99"/>
      <c r="AO38" s="78" t="str">
        <f>IF(AND($S38=1,AN$3&gt;0),IF(ISNUMBER(AN45),IF((AN45-AN$3)&gt;0,AN45-AN$3,$P$4-AN$3+AN45)," "),"")</f>
        <v/>
      </c>
      <c r="AP38" s="79" t="str">
        <f>IF($S38=1,IF(ISNUMBER(AN45),RANK(AO38,AO$5:AO$44,1),AN45),"n/s")</f>
        <v>n/s</v>
      </c>
      <c r="AQ38" s="78" t="str">
        <f>IF($S38=1,IF(ISNUMBER(AN45),IF((AN45-AN$3)&gt;0,AN45-AN$3,$P$4-AN$3+AN45)*(IF(AQ$4=2,$V38,IF(AQ$4=4,$W38,IF(AQ$4=7,$X38,"!"))))," "),"")</f>
        <v/>
      </c>
      <c r="AR38" s="79" t="str">
        <f t="shared" si="22"/>
        <v>n/s</v>
      </c>
      <c r="AS38" s="99"/>
      <c r="AT38" s="78" t="str">
        <f t="shared" si="23"/>
        <v/>
      </c>
      <c r="AU38" s="79" t="str">
        <f t="shared" si="24"/>
        <v>n/s</v>
      </c>
      <c r="AV38" s="78" t="str">
        <f t="shared" si="25"/>
        <v/>
      </c>
      <c r="AW38" s="79" t="str">
        <f t="shared" si="26"/>
        <v>n/s</v>
      </c>
      <c r="AX38" s="99"/>
      <c r="AY38" s="78" t="str">
        <f t="shared" si="27"/>
        <v/>
      </c>
      <c r="AZ38" s="79" t="str">
        <f t="shared" si="28"/>
        <v>n/s</v>
      </c>
      <c r="BA38" s="78" t="str">
        <f t="shared" si="29"/>
        <v/>
      </c>
      <c r="BB38" s="79" t="str">
        <f t="shared" si="30"/>
        <v>n/s</v>
      </c>
      <c r="BC38" s="99"/>
      <c r="BD38" s="78" t="str">
        <f t="shared" si="31"/>
        <v/>
      </c>
      <c r="BE38" s="79" t="str">
        <f t="shared" si="32"/>
        <v>n/s</v>
      </c>
      <c r="BF38" s="78" t="str">
        <f t="shared" si="33"/>
        <v/>
      </c>
      <c r="BG38" s="79" t="str">
        <f t="shared" si="34"/>
        <v>n/s</v>
      </c>
      <c r="BH38" s="99"/>
      <c r="BI38" s="78" t="str">
        <f t="shared" si="35"/>
        <v/>
      </c>
      <c r="BJ38" s="79" t="str">
        <f t="shared" si="36"/>
        <v>n/s</v>
      </c>
      <c r="BK38" s="78" t="str">
        <f t="shared" si="37"/>
        <v/>
      </c>
      <c r="BL38" s="79" t="str">
        <f t="shared" si="38"/>
        <v>n/s</v>
      </c>
      <c r="BM38" s="99"/>
      <c r="BN38" s="78" t="str">
        <f t="shared" si="39"/>
        <v/>
      </c>
      <c r="BO38" s="79" t="str">
        <f t="shared" si="40"/>
        <v>n/s</v>
      </c>
      <c r="BP38" s="78" t="str">
        <f t="shared" si="41"/>
        <v/>
      </c>
      <c r="BQ38" s="79" t="str">
        <f t="shared" si="42"/>
        <v>n/s</v>
      </c>
      <c r="BR38" s="99"/>
      <c r="BS38" s="78" t="str">
        <f t="shared" si="43"/>
        <v/>
      </c>
      <c r="BT38" s="79" t="str">
        <f t="shared" si="44"/>
        <v>n/s</v>
      </c>
      <c r="BU38" s="78" t="str">
        <f t="shared" si="45"/>
        <v/>
      </c>
      <c r="BV38" s="79" t="str">
        <f t="shared" si="46"/>
        <v>n/s</v>
      </c>
      <c r="BW38" s="33"/>
      <c r="BX38" s="140">
        <f t="shared" si="47"/>
        <v>0</v>
      </c>
      <c r="BY38" s="81" t="str">
        <f t="shared" si="48"/>
        <v>n/s</v>
      </c>
      <c r="BZ38" s="96">
        <f t="shared" si="49"/>
        <v>0</v>
      </c>
      <c r="CA38" s="83">
        <v>34</v>
      </c>
      <c r="CB38" s="83">
        <f t="shared" si="100"/>
        <v>-18</v>
      </c>
      <c r="CC38" s="81" t="str">
        <f t="shared" si="50"/>
        <v>n/s</v>
      </c>
      <c r="CD38" s="96">
        <f t="shared" si="51"/>
        <v>0</v>
      </c>
      <c r="CE38" s="82">
        <f t="shared" si="52"/>
        <v>0</v>
      </c>
      <c r="CF38" s="111">
        <f t="shared" si="53"/>
        <v>16</v>
      </c>
      <c r="CG38" s="112">
        <f t="shared" si="54"/>
        <v>0</v>
      </c>
      <c r="CH38" s="83">
        <v>34</v>
      </c>
      <c r="CI38" s="83">
        <f t="shared" si="101"/>
        <v>-24</v>
      </c>
      <c r="CJ38" s="81" t="str">
        <f t="shared" si="55"/>
        <v>n/s</v>
      </c>
      <c r="CK38" s="96">
        <f t="shared" si="117"/>
        <v>0</v>
      </c>
      <c r="CL38" s="82">
        <f t="shared" si="56"/>
        <v>0</v>
      </c>
      <c r="CM38" s="111">
        <f t="shared" si="57"/>
        <v>16</v>
      </c>
      <c r="CN38" s="112">
        <f t="shared" si="58"/>
        <v>0</v>
      </c>
      <c r="CO38" s="83">
        <v>34</v>
      </c>
      <c r="CP38" s="83">
        <f t="shared" si="103"/>
        <v>-23</v>
      </c>
      <c r="CQ38" s="81" t="str">
        <f t="shared" si="59"/>
        <v>n/s</v>
      </c>
      <c r="CR38" s="96">
        <f t="shared" si="60"/>
        <v>0</v>
      </c>
      <c r="CS38" s="82">
        <f t="shared" si="61"/>
        <v>0</v>
      </c>
      <c r="CT38" s="111">
        <f t="shared" si="62"/>
        <v>16</v>
      </c>
      <c r="CU38" s="112">
        <f t="shared" si="63"/>
        <v>0</v>
      </c>
      <c r="CV38" s="83">
        <v>34</v>
      </c>
      <c r="CW38" s="83">
        <f t="shared" si="104"/>
        <v>-21</v>
      </c>
      <c r="CX38" s="81" t="str">
        <f t="shared" si="64"/>
        <v>n/s</v>
      </c>
      <c r="CY38" s="96">
        <f t="shared" si="65"/>
        <v>0</v>
      </c>
      <c r="CZ38" s="82">
        <f t="shared" si="66"/>
        <v>0</v>
      </c>
      <c r="DA38" s="111">
        <f t="shared" si="67"/>
        <v>16</v>
      </c>
      <c r="DB38" s="112">
        <f t="shared" si="68"/>
        <v>0</v>
      </c>
      <c r="DC38" s="83">
        <v>34</v>
      </c>
      <c r="DD38" s="83">
        <f t="shared" si="105"/>
        <v>-21</v>
      </c>
      <c r="DE38" s="81" t="str">
        <f t="shared" si="69"/>
        <v>n/s</v>
      </c>
      <c r="DF38" s="96">
        <f t="shared" si="70"/>
        <v>0</v>
      </c>
      <c r="DG38" s="82">
        <f t="shared" si="71"/>
        <v>0</v>
      </c>
      <c r="DH38" s="111">
        <f t="shared" si="72"/>
        <v>16</v>
      </c>
      <c r="DI38" s="112">
        <f t="shared" si="73"/>
        <v>0</v>
      </c>
      <c r="DJ38" s="83">
        <v>34</v>
      </c>
      <c r="DK38" s="83">
        <f t="shared" si="106"/>
        <v>-21</v>
      </c>
      <c r="DL38" s="81" t="str">
        <f t="shared" si="74"/>
        <v>n/s</v>
      </c>
      <c r="DM38" s="96">
        <f t="shared" si="75"/>
        <v>0</v>
      </c>
      <c r="DN38" s="82">
        <f t="shared" si="76"/>
        <v>0</v>
      </c>
      <c r="DO38" s="111">
        <f t="shared" si="77"/>
        <v>18</v>
      </c>
      <c r="DP38" s="112">
        <f t="shared" si="78"/>
        <v>0</v>
      </c>
      <c r="DQ38" s="112">
        <v>34</v>
      </c>
      <c r="DR38" s="83">
        <f t="shared" si="107"/>
        <v>-19</v>
      </c>
      <c r="DS38" s="81" t="str">
        <f t="shared" si="79"/>
        <v>n/s</v>
      </c>
      <c r="DT38" s="82">
        <f t="shared" si="108"/>
        <v>0</v>
      </c>
      <c r="DU38" s="82">
        <f t="shared" si="80"/>
        <v>0</v>
      </c>
      <c r="DV38" s="84">
        <f t="shared" si="81"/>
        <v>18</v>
      </c>
      <c r="DW38" s="112">
        <f t="shared" si="82"/>
        <v>0</v>
      </c>
      <c r="DX38" s="83">
        <v>34</v>
      </c>
      <c r="DY38" s="83">
        <f t="shared" si="109"/>
        <v>-19</v>
      </c>
      <c r="DZ38" s="81" t="str">
        <f t="shared" si="83"/>
        <v>n/s</v>
      </c>
      <c r="EA38" s="96">
        <f t="shared" si="110"/>
        <v>0</v>
      </c>
      <c r="EB38" s="82" t="str">
        <f t="shared" si="84"/>
        <v xml:space="preserve"> </v>
      </c>
      <c r="EC38" s="84" t="str">
        <f t="shared" si="85"/>
        <v xml:space="preserve"> </v>
      </c>
      <c r="ED38" s="112" t="str">
        <f t="shared" si="86"/>
        <v xml:space="preserve"> </v>
      </c>
      <c r="EE38" s="83">
        <v>34</v>
      </c>
      <c r="EF38" s="83">
        <f t="shared" si="111"/>
        <v>-33</v>
      </c>
      <c r="EG38" s="81" t="str">
        <f t="shared" si="87"/>
        <v>n/s</v>
      </c>
      <c r="EH38" s="96">
        <f t="shared" si="112"/>
        <v>0</v>
      </c>
      <c r="EI38" s="82" t="str">
        <f t="shared" si="88"/>
        <v xml:space="preserve"> </v>
      </c>
      <c r="EJ38" s="84" t="str">
        <f t="shared" si="89"/>
        <v xml:space="preserve"> </v>
      </c>
      <c r="EK38" s="112" t="str">
        <f t="shared" si="90"/>
        <v xml:space="preserve"> </v>
      </c>
      <c r="EL38" s="83">
        <v>34</v>
      </c>
      <c r="EM38" s="83">
        <f t="shared" si="113"/>
        <v>-33</v>
      </c>
      <c r="EN38" s="86">
        <f t="shared" si="91"/>
        <v>-99</v>
      </c>
      <c r="EO38" s="65"/>
      <c r="EP38" s="87">
        <f t="shared" si="92"/>
        <v>-99</v>
      </c>
      <c r="EQ38" s="88">
        <f t="shared" si="93"/>
        <v>19</v>
      </c>
      <c r="ER38" s="89">
        <f t="shared" si="94"/>
        <v>98</v>
      </c>
      <c r="ES38" s="90">
        <f t="shared" si="95"/>
        <v>-99</v>
      </c>
      <c r="ET38" s="91">
        <v>34</v>
      </c>
      <c r="EU38" s="91">
        <v>1</v>
      </c>
      <c r="EV38" s="84">
        <f t="shared" si="96"/>
        <v>19</v>
      </c>
      <c r="EW38" s="141">
        <f t="shared" si="97"/>
        <v>0</v>
      </c>
      <c r="EX38" s="93">
        <f t="shared" si="98"/>
        <v>0</v>
      </c>
    </row>
    <row r="39" spans="1:154" s="98" customFormat="1" ht="12.75" hidden="1" customHeight="1">
      <c r="A39" s="66">
        <v>31</v>
      </c>
      <c r="B39" s="48"/>
      <c r="C39" s="123"/>
      <c r="D39" s="123"/>
      <c r="E39" s="123"/>
      <c r="F39" s="124"/>
      <c r="G39" s="124"/>
      <c r="H39" s="124"/>
      <c r="I39" s="125"/>
      <c r="J39" s="113"/>
      <c r="K39" s="114"/>
      <c r="L39" s="114"/>
      <c r="M39" s="71"/>
      <c r="N39" s="115"/>
      <c r="O39" s="122"/>
      <c r="P39" s="94"/>
      <c r="Q39" s="73">
        <f t="shared" si="2"/>
        <v>0</v>
      </c>
      <c r="R39" s="73">
        <f t="shared" si="3"/>
        <v>0</v>
      </c>
      <c r="S39" s="74" t="s">
        <v>103</v>
      </c>
      <c r="T39" s="74"/>
      <c r="U39" s="140"/>
      <c r="V39" s="76">
        <f t="shared" si="4"/>
        <v>1.1080709293300652</v>
      </c>
      <c r="W39" s="76">
        <f t="shared" si="5"/>
        <v>1.0943164474153297</v>
      </c>
      <c r="X39" s="76">
        <f t="shared" si="6"/>
        <v>1.0798062247360483</v>
      </c>
      <c r="Y39" s="99"/>
      <c r="Z39" s="78" t="str">
        <f t="shared" si="7"/>
        <v/>
      </c>
      <c r="AA39" s="79" t="str">
        <f t="shared" si="8"/>
        <v>n/s</v>
      </c>
      <c r="AB39" s="78" t="str">
        <f t="shared" si="9"/>
        <v/>
      </c>
      <c r="AC39" s="79" t="str">
        <f t="shared" si="10"/>
        <v>n/s</v>
      </c>
      <c r="AD39" s="99"/>
      <c r="AE39" s="78" t="str">
        <f t="shared" si="11"/>
        <v/>
      </c>
      <c r="AF39" s="79" t="str">
        <f t="shared" si="12"/>
        <v>n/s</v>
      </c>
      <c r="AG39" s="78" t="str">
        <f t="shared" si="13"/>
        <v/>
      </c>
      <c r="AH39" s="79" t="str">
        <f t="shared" si="14"/>
        <v>n/s</v>
      </c>
      <c r="AI39" s="99"/>
      <c r="AJ39" s="78" t="str">
        <f t="shared" si="15"/>
        <v/>
      </c>
      <c r="AK39" s="79" t="str">
        <f t="shared" si="16"/>
        <v>n/s</v>
      </c>
      <c r="AL39" s="78" t="str">
        <f t="shared" si="17"/>
        <v/>
      </c>
      <c r="AM39" s="79" t="str">
        <f t="shared" si="18"/>
        <v>n/s</v>
      </c>
      <c r="AN39" s="99"/>
      <c r="AO39" s="78" t="str">
        <f t="shared" si="19"/>
        <v/>
      </c>
      <c r="AP39" s="79" t="str">
        <f t="shared" si="20"/>
        <v>n/s</v>
      </c>
      <c r="AQ39" s="78" t="str">
        <f t="shared" si="21"/>
        <v/>
      </c>
      <c r="AR39" s="79" t="str">
        <f t="shared" si="22"/>
        <v>n/s</v>
      </c>
      <c r="AS39" s="99"/>
      <c r="AT39" s="78" t="str">
        <f t="shared" si="23"/>
        <v/>
      </c>
      <c r="AU39" s="79" t="str">
        <f t="shared" si="24"/>
        <v>n/s</v>
      </c>
      <c r="AV39" s="78" t="str">
        <f t="shared" si="25"/>
        <v/>
      </c>
      <c r="AW39" s="79" t="str">
        <f t="shared" si="26"/>
        <v>n/s</v>
      </c>
      <c r="AX39" s="99"/>
      <c r="AY39" s="78" t="str">
        <f t="shared" si="27"/>
        <v/>
      </c>
      <c r="AZ39" s="79" t="str">
        <f t="shared" si="28"/>
        <v>n/s</v>
      </c>
      <c r="BA39" s="78" t="str">
        <f t="shared" si="29"/>
        <v/>
      </c>
      <c r="BB39" s="79" t="str">
        <f t="shared" si="30"/>
        <v>n/s</v>
      </c>
      <c r="BC39" s="99"/>
      <c r="BD39" s="78" t="str">
        <f t="shared" si="31"/>
        <v/>
      </c>
      <c r="BE39" s="79" t="str">
        <f t="shared" si="32"/>
        <v>n/s</v>
      </c>
      <c r="BF39" s="78" t="str">
        <f t="shared" si="33"/>
        <v/>
      </c>
      <c r="BG39" s="79" t="str">
        <f t="shared" si="34"/>
        <v>n/s</v>
      </c>
      <c r="BH39" s="99"/>
      <c r="BI39" s="78" t="str">
        <f t="shared" si="35"/>
        <v/>
      </c>
      <c r="BJ39" s="79" t="str">
        <f t="shared" si="36"/>
        <v>n/s</v>
      </c>
      <c r="BK39" s="78" t="str">
        <f t="shared" si="37"/>
        <v/>
      </c>
      <c r="BL39" s="79" t="str">
        <f t="shared" si="38"/>
        <v>n/s</v>
      </c>
      <c r="BM39" s="99"/>
      <c r="BN39" s="78" t="str">
        <f t="shared" si="39"/>
        <v/>
      </c>
      <c r="BO39" s="79" t="str">
        <f t="shared" si="40"/>
        <v>n/s</v>
      </c>
      <c r="BP39" s="78" t="str">
        <f t="shared" si="41"/>
        <v/>
      </c>
      <c r="BQ39" s="79" t="str">
        <f t="shared" si="42"/>
        <v>n/s</v>
      </c>
      <c r="BR39" s="99"/>
      <c r="BS39" s="78" t="str">
        <f t="shared" si="43"/>
        <v/>
      </c>
      <c r="BT39" s="79" t="str">
        <f t="shared" si="44"/>
        <v>n/s</v>
      </c>
      <c r="BU39" s="78" t="str">
        <f t="shared" si="45"/>
        <v/>
      </c>
      <c r="BV39" s="79" t="str">
        <f t="shared" si="46"/>
        <v>n/s</v>
      </c>
      <c r="BW39" s="33"/>
      <c r="BX39" s="140">
        <f t="shared" si="47"/>
        <v>0</v>
      </c>
      <c r="BY39" s="81" t="str">
        <f t="shared" si="48"/>
        <v>n/s</v>
      </c>
      <c r="BZ39" s="96">
        <f t="shared" si="49"/>
        <v>0</v>
      </c>
      <c r="CA39" s="83">
        <v>35</v>
      </c>
      <c r="CB39" s="83">
        <f t="shared" si="100"/>
        <v>-19</v>
      </c>
      <c r="CC39" s="81" t="str">
        <f t="shared" si="50"/>
        <v>n/s</v>
      </c>
      <c r="CD39" s="96">
        <f t="shared" si="51"/>
        <v>0</v>
      </c>
      <c r="CE39" s="82">
        <f t="shared" si="52"/>
        <v>0</v>
      </c>
      <c r="CF39" s="111">
        <f t="shared" si="53"/>
        <v>16</v>
      </c>
      <c r="CG39" s="112">
        <f t="shared" si="54"/>
        <v>0</v>
      </c>
      <c r="CH39" s="83">
        <v>35</v>
      </c>
      <c r="CI39" s="83">
        <f t="shared" si="101"/>
        <v>-25</v>
      </c>
      <c r="CJ39" s="81" t="str">
        <f t="shared" si="55"/>
        <v>n/s</v>
      </c>
      <c r="CK39" s="96">
        <f t="shared" si="117"/>
        <v>0</v>
      </c>
      <c r="CL39" s="82">
        <f t="shared" si="56"/>
        <v>0</v>
      </c>
      <c r="CM39" s="111">
        <f t="shared" si="57"/>
        <v>16</v>
      </c>
      <c r="CN39" s="112">
        <f t="shared" si="58"/>
        <v>0</v>
      </c>
      <c r="CO39" s="83">
        <v>35</v>
      </c>
      <c r="CP39" s="83">
        <f t="shared" si="103"/>
        <v>-24</v>
      </c>
      <c r="CQ39" s="81" t="str">
        <f t="shared" si="59"/>
        <v>n/s</v>
      </c>
      <c r="CR39" s="96">
        <f t="shared" si="60"/>
        <v>0</v>
      </c>
      <c r="CS39" s="82">
        <f t="shared" si="61"/>
        <v>0</v>
      </c>
      <c r="CT39" s="111">
        <f t="shared" si="62"/>
        <v>16</v>
      </c>
      <c r="CU39" s="112">
        <f t="shared" si="63"/>
        <v>0</v>
      </c>
      <c r="CV39" s="83">
        <v>35</v>
      </c>
      <c r="CW39" s="83">
        <f t="shared" si="104"/>
        <v>-22</v>
      </c>
      <c r="CX39" s="81" t="str">
        <f t="shared" si="64"/>
        <v>n/s</v>
      </c>
      <c r="CY39" s="96">
        <f t="shared" si="65"/>
        <v>0</v>
      </c>
      <c r="CZ39" s="82">
        <f t="shared" si="66"/>
        <v>0</v>
      </c>
      <c r="DA39" s="111">
        <f t="shared" si="67"/>
        <v>16</v>
      </c>
      <c r="DB39" s="112">
        <f t="shared" si="68"/>
        <v>0</v>
      </c>
      <c r="DC39" s="83">
        <v>35</v>
      </c>
      <c r="DD39" s="83">
        <f t="shared" si="105"/>
        <v>-22</v>
      </c>
      <c r="DE39" s="81" t="str">
        <f t="shared" si="69"/>
        <v>n/s</v>
      </c>
      <c r="DF39" s="96">
        <f t="shared" si="70"/>
        <v>0</v>
      </c>
      <c r="DG39" s="82">
        <f t="shared" si="71"/>
        <v>0</v>
      </c>
      <c r="DH39" s="111">
        <f t="shared" si="72"/>
        <v>16</v>
      </c>
      <c r="DI39" s="112">
        <f t="shared" si="73"/>
        <v>0</v>
      </c>
      <c r="DJ39" s="83">
        <v>35</v>
      </c>
      <c r="DK39" s="83">
        <f t="shared" si="106"/>
        <v>-22</v>
      </c>
      <c r="DL39" s="81" t="str">
        <f t="shared" si="74"/>
        <v>n/s</v>
      </c>
      <c r="DM39" s="96">
        <f t="shared" si="75"/>
        <v>0</v>
      </c>
      <c r="DN39" s="82">
        <f t="shared" si="76"/>
        <v>0</v>
      </c>
      <c r="DO39" s="111">
        <f t="shared" si="77"/>
        <v>18</v>
      </c>
      <c r="DP39" s="112">
        <f t="shared" si="78"/>
        <v>0</v>
      </c>
      <c r="DQ39" s="112">
        <v>35</v>
      </c>
      <c r="DR39" s="83">
        <f t="shared" si="107"/>
        <v>-20</v>
      </c>
      <c r="DS39" s="81" t="str">
        <f t="shared" si="79"/>
        <v>n/s</v>
      </c>
      <c r="DT39" s="82">
        <f t="shared" si="108"/>
        <v>0</v>
      </c>
      <c r="DU39" s="82">
        <f t="shared" si="80"/>
        <v>0</v>
      </c>
      <c r="DV39" s="84">
        <f t="shared" si="81"/>
        <v>18</v>
      </c>
      <c r="DW39" s="112">
        <f t="shared" si="82"/>
        <v>0</v>
      </c>
      <c r="DX39" s="83">
        <v>35</v>
      </c>
      <c r="DY39" s="83">
        <f t="shared" si="109"/>
        <v>-20</v>
      </c>
      <c r="DZ39" s="81" t="str">
        <f t="shared" si="83"/>
        <v>n/s</v>
      </c>
      <c r="EA39" s="96">
        <f t="shared" si="110"/>
        <v>0</v>
      </c>
      <c r="EB39" s="82" t="str">
        <f t="shared" si="84"/>
        <v xml:space="preserve"> </v>
      </c>
      <c r="EC39" s="84" t="str">
        <f t="shared" si="85"/>
        <v xml:space="preserve"> </v>
      </c>
      <c r="ED39" s="112" t="str">
        <f t="shared" si="86"/>
        <v xml:space="preserve"> </v>
      </c>
      <c r="EE39" s="83">
        <v>35</v>
      </c>
      <c r="EF39" s="83">
        <f t="shared" si="111"/>
        <v>-34</v>
      </c>
      <c r="EG39" s="81" t="str">
        <f t="shared" si="87"/>
        <v>n/s</v>
      </c>
      <c r="EH39" s="96">
        <f t="shared" si="112"/>
        <v>0</v>
      </c>
      <c r="EI39" s="82" t="str">
        <f t="shared" si="88"/>
        <v xml:space="preserve"> </v>
      </c>
      <c r="EJ39" s="84" t="str">
        <f t="shared" si="89"/>
        <v xml:space="preserve"> </v>
      </c>
      <c r="EK39" s="112" t="str">
        <f t="shared" si="90"/>
        <v xml:space="preserve"> </v>
      </c>
      <c r="EL39" s="83">
        <v>35</v>
      </c>
      <c r="EM39" s="83">
        <f t="shared" si="113"/>
        <v>-34</v>
      </c>
      <c r="EN39" s="86">
        <f t="shared" si="91"/>
        <v>-99</v>
      </c>
      <c r="EO39" s="65"/>
      <c r="EP39" s="87">
        <f t="shared" si="92"/>
        <v>-99</v>
      </c>
      <c r="EQ39" s="88">
        <f t="shared" si="93"/>
        <v>19</v>
      </c>
      <c r="ER39" s="89">
        <f t="shared" si="94"/>
        <v>98</v>
      </c>
      <c r="ES39" s="90">
        <f t="shared" si="95"/>
        <v>-99</v>
      </c>
      <c r="ET39" s="91">
        <v>35</v>
      </c>
      <c r="EU39" s="91">
        <v>1</v>
      </c>
      <c r="EV39" s="84">
        <f t="shared" si="96"/>
        <v>19</v>
      </c>
      <c r="EW39" s="141">
        <f t="shared" si="97"/>
        <v>0</v>
      </c>
      <c r="EX39" s="93">
        <f t="shared" si="98"/>
        <v>0</v>
      </c>
    </row>
    <row r="40" spans="1:154" s="98" customFormat="1" ht="12.75" hidden="1" customHeight="1">
      <c r="A40" s="66">
        <v>32</v>
      </c>
      <c r="B40" s="48"/>
      <c r="C40" s="123"/>
      <c r="D40" s="123"/>
      <c r="E40" s="123"/>
      <c r="F40" s="124"/>
      <c r="G40" s="124"/>
      <c r="H40" s="124"/>
      <c r="I40" s="125"/>
      <c r="J40" s="113"/>
      <c r="K40" s="114"/>
      <c r="L40" s="114"/>
      <c r="M40" s="48"/>
      <c r="N40" s="48"/>
      <c r="O40" s="122"/>
      <c r="P40" s="94"/>
      <c r="Q40" s="73">
        <f t="shared" si="2"/>
        <v>0</v>
      </c>
      <c r="R40" s="73">
        <f t="shared" si="3"/>
        <v>0</v>
      </c>
      <c r="S40" s="74" t="s">
        <v>103</v>
      </c>
      <c r="T40" s="74"/>
      <c r="U40" s="140"/>
      <c r="V40" s="76">
        <f t="shared" si="4"/>
        <v>1.1080709293300652</v>
      </c>
      <c r="W40" s="76">
        <f t="shared" si="5"/>
        <v>1.0943164474153297</v>
      </c>
      <c r="X40" s="76">
        <f t="shared" si="6"/>
        <v>1.0798062247360483</v>
      </c>
      <c r="Y40" s="99"/>
      <c r="Z40" s="78" t="str">
        <f t="shared" si="7"/>
        <v/>
      </c>
      <c r="AA40" s="79" t="str">
        <f t="shared" si="8"/>
        <v>n/s</v>
      </c>
      <c r="AB40" s="78" t="str">
        <f t="shared" si="9"/>
        <v/>
      </c>
      <c r="AC40" s="79" t="str">
        <f t="shared" si="10"/>
        <v>n/s</v>
      </c>
      <c r="AD40" s="99"/>
      <c r="AE40" s="78" t="str">
        <f t="shared" si="11"/>
        <v/>
      </c>
      <c r="AF40" s="79" t="str">
        <f t="shared" si="12"/>
        <v>n/s</v>
      </c>
      <c r="AG40" s="78" t="str">
        <f t="shared" si="13"/>
        <v/>
      </c>
      <c r="AH40" s="79" t="str">
        <f t="shared" si="14"/>
        <v>n/s</v>
      </c>
      <c r="AI40" s="99"/>
      <c r="AJ40" s="78" t="str">
        <f t="shared" si="15"/>
        <v/>
      </c>
      <c r="AK40" s="79" t="str">
        <f t="shared" si="16"/>
        <v>n/s</v>
      </c>
      <c r="AL40" s="78" t="str">
        <f t="shared" si="17"/>
        <v/>
      </c>
      <c r="AM40" s="79" t="str">
        <f t="shared" si="18"/>
        <v>n/s</v>
      </c>
      <c r="AN40" s="99"/>
      <c r="AO40" s="78" t="str">
        <f t="shared" si="19"/>
        <v/>
      </c>
      <c r="AP40" s="79" t="str">
        <f t="shared" si="20"/>
        <v>n/s</v>
      </c>
      <c r="AQ40" s="78" t="str">
        <f t="shared" si="21"/>
        <v/>
      </c>
      <c r="AR40" s="79" t="str">
        <f t="shared" si="22"/>
        <v>n/s</v>
      </c>
      <c r="AS40" s="99"/>
      <c r="AT40" s="78" t="str">
        <f t="shared" si="23"/>
        <v/>
      </c>
      <c r="AU40" s="79" t="str">
        <f t="shared" si="24"/>
        <v>n/s</v>
      </c>
      <c r="AV40" s="78" t="str">
        <f t="shared" si="25"/>
        <v/>
      </c>
      <c r="AW40" s="79" t="str">
        <f t="shared" si="26"/>
        <v>n/s</v>
      </c>
      <c r="AX40" s="99"/>
      <c r="AY40" s="78" t="str">
        <f t="shared" si="27"/>
        <v/>
      </c>
      <c r="AZ40" s="79" t="str">
        <f t="shared" si="28"/>
        <v>n/s</v>
      </c>
      <c r="BA40" s="78" t="str">
        <f t="shared" si="29"/>
        <v/>
      </c>
      <c r="BB40" s="79" t="str">
        <f t="shared" si="30"/>
        <v>n/s</v>
      </c>
      <c r="BC40" s="99"/>
      <c r="BD40" s="78" t="str">
        <f t="shared" si="31"/>
        <v/>
      </c>
      <c r="BE40" s="79" t="str">
        <f t="shared" si="32"/>
        <v>n/s</v>
      </c>
      <c r="BF40" s="78" t="str">
        <f t="shared" si="33"/>
        <v/>
      </c>
      <c r="BG40" s="79" t="str">
        <f t="shared" si="34"/>
        <v>n/s</v>
      </c>
      <c r="BH40" s="99"/>
      <c r="BI40" s="78" t="str">
        <f t="shared" si="35"/>
        <v/>
      </c>
      <c r="BJ40" s="79" t="str">
        <f t="shared" si="36"/>
        <v>n/s</v>
      </c>
      <c r="BK40" s="78" t="str">
        <f t="shared" si="37"/>
        <v/>
      </c>
      <c r="BL40" s="79" t="str">
        <f t="shared" si="38"/>
        <v>n/s</v>
      </c>
      <c r="BM40" s="99"/>
      <c r="BN40" s="78" t="str">
        <f t="shared" si="39"/>
        <v/>
      </c>
      <c r="BO40" s="79" t="str">
        <f t="shared" si="40"/>
        <v>n/s</v>
      </c>
      <c r="BP40" s="78" t="str">
        <f t="shared" si="41"/>
        <v/>
      </c>
      <c r="BQ40" s="79" t="str">
        <f t="shared" si="42"/>
        <v>n/s</v>
      </c>
      <c r="BR40" s="99"/>
      <c r="BS40" s="78" t="str">
        <f t="shared" si="43"/>
        <v/>
      </c>
      <c r="BT40" s="79" t="str">
        <f t="shared" si="44"/>
        <v>n/s</v>
      </c>
      <c r="BU40" s="78" t="str">
        <f t="shared" si="45"/>
        <v/>
      </c>
      <c r="BV40" s="79" t="str">
        <f t="shared" si="46"/>
        <v>n/s</v>
      </c>
      <c r="BW40" s="33"/>
      <c r="BX40" s="140">
        <f t="shared" si="47"/>
        <v>0</v>
      </c>
      <c r="BY40" s="81" t="str">
        <f t="shared" si="48"/>
        <v>n/s</v>
      </c>
      <c r="BZ40" s="96">
        <f t="shared" si="49"/>
        <v>0</v>
      </c>
      <c r="CA40" s="83">
        <v>36</v>
      </c>
      <c r="CB40" s="83">
        <f t="shared" si="100"/>
        <v>-20</v>
      </c>
      <c r="CC40" s="81" t="str">
        <f t="shared" si="50"/>
        <v>n/s</v>
      </c>
      <c r="CD40" s="96">
        <f t="shared" si="51"/>
        <v>0</v>
      </c>
      <c r="CE40" s="82">
        <f t="shared" si="52"/>
        <v>0</v>
      </c>
      <c r="CF40" s="111">
        <f t="shared" si="53"/>
        <v>16</v>
      </c>
      <c r="CG40" s="112">
        <f t="shared" si="54"/>
        <v>0</v>
      </c>
      <c r="CH40" s="83">
        <v>36</v>
      </c>
      <c r="CI40" s="83">
        <f t="shared" si="101"/>
        <v>-26</v>
      </c>
      <c r="CJ40" s="81" t="str">
        <f t="shared" si="55"/>
        <v>n/s</v>
      </c>
      <c r="CK40" s="96">
        <f t="shared" si="117"/>
        <v>0</v>
      </c>
      <c r="CL40" s="82">
        <f t="shared" si="56"/>
        <v>0</v>
      </c>
      <c r="CM40" s="111">
        <f t="shared" si="57"/>
        <v>16</v>
      </c>
      <c r="CN40" s="112">
        <f t="shared" si="58"/>
        <v>0</v>
      </c>
      <c r="CO40" s="83">
        <v>36</v>
      </c>
      <c r="CP40" s="83">
        <f t="shared" si="103"/>
        <v>-25</v>
      </c>
      <c r="CQ40" s="81" t="str">
        <f t="shared" si="59"/>
        <v>n/s</v>
      </c>
      <c r="CR40" s="96">
        <f t="shared" si="60"/>
        <v>0</v>
      </c>
      <c r="CS40" s="82">
        <f t="shared" si="61"/>
        <v>0</v>
      </c>
      <c r="CT40" s="111">
        <f t="shared" si="62"/>
        <v>16</v>
      </c>
      <c r="CU40" s="112">
        <f t="shared" si="63"/>
        <v>0</v>
      </c>
      <c r="CV40" s="83">
        <v>36</v>
      </c>
      <c r="CW40" s="83">
        <f t="shared" si="104"/>
        <v>-23</v>
      </c>
      <c r="CX40" s="81" t="str">
        <f t="shared" si="64"/>
        <v>n/s</v>
      </c>
      <c r="CY40" s="96">
        <f t="shared" si="65"/>
        <v>0</v>
      </c>
      <c r="CZ40" s="82">
        <f t="shared" si="66"/>
        <v>0</v>
      </c>
      <c r="DA40" s="111">
        <f t="shared" si="67"/>
        <v>16</v>
      </c>
      <c r="DB40" s="112">
        <f t="shared" si="68"/>
        <v>0</v>
      </c>
      <c r="DC40" s="83">
        <v>36</v>
      </c>
      <c r="DD40" s="83">
        <f t="shared" si="105"/>
        <v>-23</v>
      </c>
      <c r="DE40" s="81" t="str">
        <f t="shared" si="69"/>
        <v>n/s</v>
      </c>
      <c r="DF40" s="96">
        <f t="shared" si="70"/>
        <v>0</v>
      </c>
      <c r="DG40" s="82">
        <f t="shared" si="71"/>
        <v>0</v>
      </c>
      <c r="DH40" s="111">
        <f t="shared" si="72"/>
        <v>16</v>
      </c>
      <c r="DI40" s="112">
        <f t="shared" si="73"/>
        <v>0</v>
      </c>
      <c r="DJ40" s="83">
        <v>36</v>
      </c>
      <c r="DK40" s="83">
        <f t="shared" si="106"/>
        <v>-23</v>
      </c>
      <c r="DL40" s="81" t="str">
        <f t="shared" si="74"/>
        <v>n/s</v>
      </c>
      <c r="DM40" s="96">
        <f t="shared" si="75"/>
        <v>0</v>
      </c>
      <c r="DN40" s="82">
        <f t="shared" si="76"/>
        <v>0</v>
      </c>
      <c r="DO40" s="111">
        <f t="shared" si="77"/>
        <v>18</v>
      </c>
      <c r="DP40" s="112">
        <f t="shared" si="78"/>
        <v>0</v>
      </c>
      <c r="DQ40" s="112">
        <v>36</v>
      </c>
      <c r="DR40" s="83">
        <f t="shared" si="107"/>
        <v>-21</v>
      </c>
      <c r="DS40" s="81" t="str">
        <f t="shared" si="79"/>
        <v>n/s</v>
      </c>
      <c r="DT40" s="82">
        <f t="shared" si="108"/>
        <v>0</v>
      </c>
      <c r="DU40" s="82">
        <f t="shared" si="80"/>
        <v>0</v>
      </c>
      <c r="DV40" s="84">
        <f t="shared" si="81"/>
        <v>18</v>
      </c>
      <c r="DW40" s="112">
        <f t="shared" si="82"/>
        <v>0</v>
      </c>
      <c r="DX40" s="83">
        <v>36</v>
      </c>
      <c r="DY40" s="83">
        <f t="shared" si="109"/>
        <v>-21</v>
      </c>
      <c r="DZ40" s="81" t="str">
        <f t="shared" si="83"/>
        <v>n/s</v>
      </c>
      <c r="EA40" s="96">
        <f t="shared" si="110"/>
        <v>0</v>
      </c>
      <c r="EB40" s="82" t="str">
        <f t="shared" si="84"/>
        <v xml:space="preserve"> </v>
      </c>
      <c r="EC40" s="84" t="str">
        <f t="shared" si="85"/>
        <v xml:space="preserve"> </v>
      </c>
      <c r="ED40" s="112" t="str">
        <f t="shared" si="86"/>
        <v xml:space="preserve"> </v>
      </c>
      <c r="EE40" s="83">
        <v>36</v>
      </c>
      <c r="EF40" s="83">
        <f t="shared" si="111"/>
        <v>-35</v>
      </c>
      <c r="EG40" s="81" t="str">
        <f t="shared" si="87"/>
        <v>n/s</v>
      </c>
      <c r="EH40" s="96">
        <f t="shared" si="112"/>
        <v>0</v>
      </c>
      <c r="EI40" s="82" t="str">
        <f t="shared" si="88"/>
        <v xml:space="preserve"> </v>
      </c>
      <c r="EJ40" s="84" t="str">
        <f t="shared" si="89"/>
        <v xml:space="preserve"> </v>
      </c>
      <c r="EK40" s="112" t="str">
        <f t="shared" si="90"/>
        <v xml:space="preserve"> </v>
      </c>
      <c r="EL40" s="83">
        <v>36</v>
      </c>
      <c r="EM40" s="83">
        <f t="shared" si="113"/>
        <v>-35</v>
      </c>
      <c r="EN40" s="86">
        <f t="shared" si="91"/>
        <v>-99</v>
      </c>
      <c r="EO40" s="65"/>
      <c r="EP40" s="87">
        <f t="shared" si="92"/>
        <v>-99</v>
      </c>
      <c r="EQ40" s="88">
        <f t="shared" si="93"/>
        <v>19</v>
      </c>
      <c r="ER40" s="89">
        <f t="shared" si="94"/>
        <v>98</v>
      </c>
      <c r="ES40" s="90">
        <f t="shared" si="95"/>
        <v>-99</v>
      </c>
      <c r="ET40" s="91">
        <v>36</v>
      </c>
      <c r="EU40" s="91">
        <v>1</v>
      </c>
      <c r="EV40" s="84">
        <f t="shared" si="96"/>
        <v>19</v>
      </c>
      <c r="EW40" s="141">
        <f t="shared" si="97"/>
        <v>0</v>
      </c>
      <c r="EX40" s="93">
        <f t="shared" si="98"/>
        <v>0</v>
      </c>
    </row>
    <row r="41" spans="1:154" s="98" customFormat="1" ht="12.75" hidden="1" customHeight="1">
      <c r="A41" s="142">
        <v>37</v>
      </c>
      <c r="B41" s="143"/>
      <c r="C41" s="67"/>
      <c r="D41" s="67"/>
      <c r="E41" s="67"/>
      <c r="F41" s="67"/>
      <c r="G41" s="67"/>
      <c r="H41" s="67"/>
      <c r="I41" s="68"/>
      <c r="J41" s="113"/>
      <c r="K41" s="114"/>
      <c r="L41" s="113"/>
      <c r="M41" s="115"/>
      <c r="N41" s="115"/>
      <c r="O41" s="144"/>
      <c r="P41" s="144"/>
      <c r="Q41" s="73">
        <f t="shared" si="2"/>
        <v>0</v>
      </c>
      <c r="R41" s="73">
        <f t="shared" si="3"/>
        <v>0</v>
      </c>
      <c r="S41" s="74" t="s">
        <v>103</v>
      </c>
      <c r="T41" s="74"/>
      <c r="U41" s="140"/>
      <c r="V41" s="76">
        <f t="shared" si="4"/>
        <v>1.1080709293300652</v>
      </c>
      <c r="W41" s="76">
        <f t="shared" si="5"/>
        <v>1.0943164474153297</v>
      </c>
      <c r="X41" s="76">
        <f t="shared" si="6"/>
        <v>1.0798062247360483</v>
      </c>
      <c r="Y41" s="99"/>
      <c r="Z41" s="78" t="str">
        <f t="shared" si="7"/>
        <v/>
      </c>
      <c r="AA41" s="79" t="str">
        <f t="shared" si="8"/>
        <v>n/s</v>
      </c>
      <c r="AB41" s="78" t="str">
        <f t="shared" si="9"/>
        <v/>
      </c>
      <c r="AC41" s="79" t="str">
        <f t="shared" si="10"/>
        <v>n/s</v>
      </c>
      <c r="AD41" s="99"/>
      <c r="AE41" s="78" t="str">
        <f t="shared" si="11"/>
        <v/>
      </c>
      <c r="AF41" s="79" t="str">
        <f t="shared" si="12"/>
        <v>n/s</v>
      </c>
      <c r="AG41" s="78" t="str">
        <f t="shared" si="13"/>
        <v/>
      </c>
      <c r="AH41" s="79" t="str">
        <f t="shared" si="14"/>
        <v>n/s</v>
      </c>
      <c r="AI41" s="99"/>
      <c r="AJ41" s="78" t="str">
        <f t="shared" si="15"/>
        <v/>
      </c>
      <c r="AK41" s="79" t="str">
        <f t="shared" si="16"/>
        <v>n/s</v>
      </c>
      <c r="AL41" s="78" t="str">
        <f t="shared" si="17"/>
        <v/>
      </c>
      <c r="AM41" s="79" t="str">
        <f t="shared" si="18"/>
        <v>n/s</v>
      </c>
      <c r="AN41" s="99"/>
      <c r="AO41" s="78" t="str">
        <f t="shared" si="19"/>
        <v/>
      </c>
      <c r="AP41" s="79" t="str">
        <f t="shared" si="20"/>
        <v>n/s</v>
      </c>
      <c r="AQ41" s="78" t="str">
        <f t="shared" si="21"/>
        <v/>
      </c>
      <c r="AR41" s="79" t="str">
        <f t="shared" si="22"/>
        <v>n/s</v>
      </c>
      <c r="AS41" s="99"/>
      <c r="AT41" s="78" t="str">
        <f t="shared" si="23"/>
        <v/>
      </c>
      <c r="AU41" s="79" t="str">
        <f t="shared" si="24"/>
        <v>n/s</v>
      </c>
      <c r="AV41" s="78" t="str">
        <f t="shared" si="25"/>
        <v/>
      </c>
      <c r="AW41" s="79" t="str">
        <f t="shared" si="26"/>
        <v>n/s</v>
      </c>
      <c r="AX41" s="99"/>
      <c r="AY41" s="78" t="str">
        <f t="shared" si="27"/>
        <v/>
      </c>
      <c r="AZ41" s="79" t="str">
        <f t="shared" si="28"/>
        <v>n/s</v>
      </c>
      <c r="BA41" s="78" t="str">
        <f t="shared" si="29"/>
        <v/>
      </c>
      <c r="BB41" s="79" t="str">
        <f t="shared" si="30"/>
        <v>n/s</v>
      </c>
      <c r="BC41" s="99"/>
      <c r="BD41" s="78" t="str">
        <f t="shared" si="31"/>
        <v/>
      </c>
      <c r="BE41" s="79" t="str">
        <f t="shared" si="32"/>
        <v>n/s</v>
      </c>
      <c r="BF41" s="78" t="str">
        <f t="shared" si="33"/>
        <v/>
      </c>
      <c r="BG41" s="79" t="str">
        <f t="shared" si="34"/>
        <v>n/s</v>
      </c>
      <c r="BH41" s="99"/>
      <c r="BI41" s="78" t="str">
        <f t="shared" si="35"/>
        <v/>
      </c>
      <c r="BJ41" s="79" t="str">
        <f t="shared" si="36"/>
        <v>n/s</v>
      </c>
      <c r="BK41" s="78" t="str">
        <f t="shared" si="37"/>
        <v/>
      </c>
      <c r="BL41" s="79" t="str">
        <f t="shared" si="38"/>
        <v>n/s</v>
      </c>
      <c r="BM41" s="99"/>
      <c r="BN41" s="78" t="str">
        <f t="shared" si="39"/>
        <v/>
      </c>
      <c r="BO41" s="79" t="str">
        <f t="shared" si="40"/>
        <v>n/s</v>
      </c>
      <c r="BP41" s="78" t="str">
        <f t="shared" si="41"/>
        <v/>
      </c>
      <c r="BQ41" s="79" t="str">
        <f t="shared" si="42"/>
        <v>n/s</v>
      </c>
      <c r="BR41" s="99"/>
      <c r="BS41" s="78" t="str">
        <f t="shared" si="43"/>
        <v/>
      </c>
      <c r="BT41" s="79" t="str">
        <f t="shared" si="44"/>
        <v>n/s</v>
      </c>
      <c r="BU41" s="78" t="str">
        <f t="shared" si="45"/>
        <v/>
      </c>
      <c r="BV41" s="79" t="str">
        <f t="shared" si="46"/>
        <v>n/s</v>
      </c>
      <c r="BW41" s="33"/>
      <c r="BX41" s="140">
        <f t="shared" si="47"/>
        <v>0</v>
      </c>
      <c r="BY41" s="81" t="str">
        <f t="shared" si="48"/>
        <v>n/s</v>
      </c>
      <c r="BZ41" s="96">
        <f t="shared" si="49"/>
        <v>0</v>
      </c>
      <c r="CA41" s="83">
        <v>37</v>
      </c>
      <c r="CB41" s="83">
        <f t="shared" si="100"/>
        <v>-21</v>
      </c>
      <c r="CC41" s="81" t="str">
        <f t="shared" si="50"/>
        <v>n/s</v>
      </c>
      <c r="CD41" s="96">
        <f t="shared" si="51"/>
        <v>0</v>
      </c>
      <c r="CE41" s="82">
        <f t="shared" si="52"/>
        <v>0</v>
      </c>
      <c r="CF41" s="111">
        <f t="shared" si="53"/>
        <v>16</v>
      </c>
      <c r="CG41" s="112">
        <f t="shared" si="54"/>
        <v>0</v>
      </c>
      <c r="CH41" s="83">
        <v>37</v>
      </c>
      <c r="CI41" s="83">
        <f t="shared" si="101"/>
        <v>-27</v>
      </c>
      <c r="CJ41" s="81" t="str">
        <f t="shared" si="55"/>
        <v>n/s</v>
      </c>
      <c r="CK41" s="96">
        <f t="shared" si="117"/>
        <v>0</v>
      </c>
      <c r="CL41" s="82">
        <f t="shared" si="56"/>
        <v>0</v>
      </c>
      <c r="CM41" s="111">
        <f t="shared" si="57"/>
        <v>16</v>
      </c>
      <c r="CN41" s="112">
        <f t="shared" si="58"/>
        <v>0</v>
      </c>
      <c r="CO41" s="83">
        <v>37</v>
      </c>
      <c r="CP41" s="83">
        <f t="shared" si="103"/>
        <v>-26</v>
      </c>
      <c r="CQ41" s="81" t="str">
        <f t="shared" si="59"/>
        <v>n/s</v>
      </c>
      <c r="CR41" s="96">
        <f t="shared" si="60"/>
        <v>0</v>
      </c>
      <c r="CS41" s="82">
        <f t="shared" si="61"/>
        <v>0</v>
      </c>
      <c r="CT41" s="111">
        <f t="shared" si="62"/>
        <v>16</v>
      </c>
      <c r="CU41" s="112">
        <f t="shared" si="63"/>
        <v>0</v>
      </c>
      <c r="CV41" s="83">
        <v>37</v>
      </c>
      <c r="CW41" s="83">
        <f t="shared" si="104"/>
        <v>-24</v>
      </c>
      <c r="CX41" s="81" t="str">
        <f t="shared" si="64"/>
        <v>n/s</v>
      </c>
      <c r="CY41" s="96">
        <f t="shared" si="65"/>
        <v>0</v>
      </c>
      <c r="CZ41" s="82">
        <f t="shared" si="66"/>
        <v>0</v>
      </c>
      <c r="DA41" s="111">
        <f t="shared" si="67"/>
        <v>16</v>
      </c>
      <c r="DB41" s="112">
        <f t="shared" si="68"/>
        <v>0</v>
      </c>
      <c r="DC41" s="83">
        <v>37</v>
      </c>
      <c r="DD41" s="83">
        <f t="shared" si="105"/>
        <v>-24</v>
      </c>
      <c r="DE41" s="81" t="str">
        <f t="shared" si="69"/>
        <v>n/s</v>
      </c>
      <c r="DF41" s="96">
        <f t="shared" si="70"/>
        <v>0</v>
      </c>
      <c r="DG41" s="82">
        <f t="shared" si="71"/>
        <v>0</v>
      </c>
      <c r="DH41" s="111">
        <f t="shared" si="72"/>
        <v>16</v>
      </c>
      <c r="DI41" s="112">
        <f t="shared" si="73"/>
        <v>0</v>
      </c>
      <c r="DJ41" s="83">
        <v>37</v>
      </c>
      <c r="DK41" s="83">
        <f t="shared" si="106"/>
        <v>-24</v>
      </c>
      <c r="DL41" s="81" t="str">
        <f t="shared" si="74"/>
        <v>n/s</v>
      </c>
      <c r="DM41" s="96">
        <f t="shared" si="75"/>
        <v>0</v>
      </c>
      <c r="DN41" s="82">
        <f t="shared" si="76"/>
        <v>0</v>
      </c>
      <c r="DO41" s="111">
        <f t="shared" si="77"/>
        <v>18</v>
      </c>
      <c r="DP41" s="112">
        <f t="shared" si="78"/>
        <v>0</v>
      </c>
      <c r="DQ41" s="112">
        <v>37</v>
      </c>
      <c r="DR41" s="83">
        <f t="shared" si="107"/>
        <v>-22</v>
      </c>
      <c r="DS41" s="81" t="str">
        <f t="shared" si="79"/>
        <v>n/s</v>
      </c>
      <c r="DT41" s="82">
        <f t="shared" si="108"/>
        <v>0</v>
      </c>
      <c r="DU41" s="82">
        <f t="shared" si="80"/>
        <v>0</v>
      </c>
      <c r="DV41" s="84">
        <f t="shared" si="81"/>
        <v>18</v>
      </c>
      <c r="DW41" s="112">
        <f t="shared" si="82"/>
        <v>0</v>
      </c>
      <c r="DX41" s="83">
        <v>37</v>
      </c>
      <c r="DY41" s="83">
        <f t="shared" si="109"/>
        <v>-22</v>
      </c>
      <c r="DZ41" s="81" t="str">
        <f t="shared" si="83"/>
        <v>n/s</v>
      </c>
      <c r="EA41" s="96">
        <f t="shared" si="110"/>
        <v>0</v>
      </c>
      <c r="EB41" s="82" t="str">
        <f t="shared" si="84"/>
        <v xml:space="preserve"> </v>
      </c>
      <c r="EC41" s="84" t="str">
        <f t="shared" si="85"/>
        <v xml:space="preserve"> </v>
      </c>
      <c r="ED41" s="112" t="str">
        <f t="shared" si="86"/>
        <v xml:space="preserve"> </v>
      </c>
      <c r="EE41" s="83">
        <v>37</v>
      </c>
      <c r="EF41" s="83">
        <f t="shared" si="111"/>
        <v>-36</v>
      </c>
      <c r="EG41" s="81" t="str">
        <f t="shared" si="87"/>
        <v>n/s</v>
      </c>
      <c r="EH41" s="96">
        <f t="shared" si="112"/>
        <v>0</v>
      </c>
      <c r="EI41" s="82" t="str">
        <f t="shared" si="88"/>
        <v xml:space="preserve"> </v>
      </c>
      <c r="EJ41" s="84" t="str">
        <f t="shared" si="89"/>
        <v xml:space="preserve"> </v>
      </c>
      <c r="EK41" s="112" t="str">
        <f t="shared" si="90"/>
        <v xml:space="preserve"> </v>
      </c>
      <c r="EL41" s="83">
        <v>37</v>
      </c>
      <c r="EM41" s="83">
        <f t="shared" si="113"/>
        <v>-36</v>
      </c>
      <c r="EN41" s="86">
        <f t="shared" si="91"/>
        <v>-99</v>
      </c>
      <c r="EO41" s="65"/>
      <c r="EP41" s="87">
        <f t="shared" si="92"/>
        <v>-99</v>
      </c>
      <c r="EQ41" s="88">
        <f t="shared" si="93"/>
        <v>19</v>
      </c>
      <c r="ER41" s="89">
        <f t="shared" si="94"/>
        <v>98</v>
      </c>
      <c r="ES41" s="90">
        <f t="shared" si="95"/>
        <v>-99</v>
      </c>
      <c r="ET41" s="91">
        <v>37</v>
      </c>
      <c r="EU41" s="91">
        <v>1</v>
      </c>
      <c r="EV41" s="84">
        <f t="shared" si="96"/>
        <v>19</v>
      </c>
      <c r="EW41" s="141">
        <f t="shared" si="97"/>
        <v>0</v>
      </c>
      <c r="EX41" s="93">
        <f t="shared" si="98"/>
        <v>0</v>
      </c>
    </row>
    <row r="42" spans="1:154" s="98" customFormat="1" ht="12.75" hidden="1" customHeight="1">
      <c r="A42" s="142">
        <v>38</v>
      </c>
      <c r="B42" s="143"/>
      <c r="C42" s="67"/>
      <c r="D42" s="67"/>
      <c r="E42" s="67"/>
      <c r="F42" s="67"/>
      <c r="G42" s="67"/>
      <c r="H42" s="67"/>
      <c r="I42" s="68"/>
      <c r="J42" s="113"/>
      <c r="K42" s="114"/>
      <c r="L42" s="113"/>
      <c r="M42" s="71"/>
      <c r="N42" s="143"/>
      <c r="O42" s="144"/>
      <c r="P42" s="144"/>
      <c r="Q42" s="73">
        <f t="shared" si="2"/>
        <v>0</v>
      </c>
      <c r="R42" s="73">
        <f t="shared" si="3"/>
        <v>0</v>
      </c>
      <c r="S42" s="74"/>
      <c r="T42" s="74"/>
      <c r="U42" s="140"/>
      <c r="V42" s="76">
        <f t="shared" si="4"/>
        <v>1.1080709293300652</v>
      </c>
      <c r="W42" s="76">
        <f t="shared" si="5"/>
        <v>1.0943164474153297</v>
      </c>
      <c r="X42" s="76">
        <f t="shared" si="6"/>
        <v>1.0798062247360483</v>
      </c>
      <c r="Y42" s="99"/>
      <c r="Z42" s="78" t="str">
        <f t="shared" si="7"/>
        <v/>
      </c>
      <c r="AA42" s="79" t="str">
        <f t="shared" si="8"/>
        <v>n/s</v>
      </c>
      <c r="AB42" s="78" t="str">
        <f t="shared" si="9"/>
        <v/>
      </c>
      <c r="AC42" s="79" t="str">
        <f t="shared" si="10"/>
        <v>n/s</v>
      </c>
      <c r="AD42" s="99"/>
      <c r="AE42" s="78" t="str">
        <f t="shared" si="11"/>
        <v/>
      </c>
      <c r="AF42" s="79" t="str">
        <f t="shared" si="12"/>
        <v>n/s</v>
      </c>
      <c r="AG42" s="78" t="str">
        <f t="shared" si="13"/>
        <v/>
      </c>
      <c r="AH42" s="79" t="str">
        <f t="shared" si="14"/>
        <v>n/s</v>
      </c>
      <c r="AI42" s="99"/>
      <c r="AJ42" s="78" t="str">
        <f t="shared" si="15"/>
        <v/>
      </c>
      <c r="AK42" s="79" t="str">
        <f t="shared" si="16"/>
        <v>n/s</v>
      </c>
      <c r="AL42" s="78" t="str">
        <f t="shared" si="17"/>
        <v/>
      </c>
      <c r="AM42" s="79" t="str">
        <f t="shared" si="18"/>
        <v>n/s</v>
      </c>
      <c r="AN42" s="99"/>
      <c r="AO42" s="78" t="str">
        <f t="shared" si="19"/>
        <v/>
      </c>
      <c r="AP42" s="79" t="str">
        <f t="shared" si="20"/>
        <v>n/s</v>
      </c>
      <c r="AQ42" s="78" t="str">
        <f t="shared" si="21"/>
        <v/>
      </c>
      <c r="AR42" s="79" t="str">
        <f t="shared" si="22"/>
        <v>n/s</v>
      </c>
      <c r="AS42" s="99"/>
      <c r="AT42" s="78" t="str">
        <f t="shared" si="23"/>
        <v/>
      </c>
      <c r="AU42" s="79" t="str">
        <f t="shared" si="24"/>
        <v>n/s</v>
      </c>
      <c r="AV42" s="78" t="str">
        <f t="shared" si="25"/>
        <v/>
      </c>
      <c r="AW42" s="79" t="str">
        <f t="shared" si="26"/>
        <v>n/s</v>
      </c>
      <c r="AX42" s="99"/>
      <c r="AY42" s="78" t="str">
        <f t="shared" si="27"/>
        <v/>
      </c>
      <c r="AZ42" s="79" t="str">
        <f t="shared" si="28"/>
        <v>n/s</v>
      </c>
      <c r="BA42" s="78" t="str">
        <f t="shared" si="29"/>
        <v/>
      </c>
      <c r="BB42" s="79" t="str">
        <f t="shared" si="30"/>
        <v>n/s</v>
      </c>
      <c r="BC42" s="99"/>
      <c r="BD42" s="78" t="str">
        <f t="shared" si="31"/>
        <v/>
      </c>
      <c r="BE42" s="79" t="str">
        <f t="shared" si="32"/>
        <v>n/s</v>
      </c>
      <c r="BF42" s="78" t="str">
        <f t="shared" si="33"/>
        <v/>
      </c>
      <c r="BG42" s="79" t="str">
        <f t="shared" si="34"/>
        <v>n/s</v>
      </c>
      <c r="BH42" s="99"/>
      <c r="BI42" s="78" t="str">
        <f t="shared" si="35"/>
        <v/>
      </c>
      <c r="BJ42" s="79" t="str">
        <f t="shared" si="36"/>
        <v>n/s</v>
      </c>
      <c r="BK42" s="78" t="str">
        <f t="shared" si="37"/>
        <v/>
      </c>
      <c r="BL42" s="79" t="str">
        <f t="shared" si="38"/>
        <v>n/s</v>
      </c>
      <c r="BM42" s="99"/>
      <c r="BN42" s="78" t="str">
        <f t="shared" si="39"/>
        <v/>
      </c>
      <c r="BO42" s="79" t="str">
        <f t="shared" si="40"/>
        <v>n/s</v>
      </c>
      <c r="BP42" s="78" t="str">
        <f t="shared" si="41"/>
        <v/>
      </c>
      <c r="BQ42" s="79" t="str">
        <f t="shared" si="42"/>
        <v>n/s</v>
      </c>
      <c r="BR42" s="99"/>
      <c r="BS42" s="78" t="str">
        <f t="shared" si="43"/>
        <v/>
      </c>
      <c r="BT42" s="79" t="str">
        <f t="shared" si="44"/>
        <v>n/s</v>
      </c>
      <c r="BU42" s="78" t="str">
        <f t="shared" si="45"/>
        <v/>
      </c>
      <c r="BV42" s="79" t="str">
        <f t="shared" si="46"/>
        <v>n/s</v>
      </c>
      <c r="BW42" s="33"/>
      <c r="BX42" s="140">
        <f t="shared" si="47"/>
        <v>0</v>
      </c>
      <c r="BY42" s="81" t="str">
        <f t="shared" si="48"/>
        <v>n/s</v>
      </c>
      <c r="BZ42" s="96">
        <f t="shared" si="49"/>
        <v>0</v>
      </c>
      <c r="CA42" s="83">
        <v>38</v>
      </c>
      <c r="CB42" s="83">
        <f t="shared" si="100"/>
        <v>-22</v>
      </c>
      <c r="CC42" s="81" t="str">
        <f t="shared" si="50"/>
        <v>n/s</v>
      </c>
      <c r="CD42" s="96">
        <f t="shared" si="51"/>
        <v>0</v>
      </c>
      <c r="CE42" s="82">
        <f t="shared" si="52"/>
        <v>0</v>
      </c>
      <c r="CF42" s="111">
        <f t="shared" si="53"/>
        <v>16</v>
      </c>
      <c r="CG42" s="112">
        <f t="shared" si="54"/>
        <v>0</v>
      </c>
      <c r="CH42" s="83">
        <v>38</v>
      </c>
      <c r="CI42" s="83">
        <f t="shared" si="101"/>
        <v>-28</v>
      </c>
      <c r="CJ42" s="81" t="str">
        <f t="shared" si="55"/>
        <v>n/s</v>
      </c>
      <c r="CK42" s="96">
        <f t="shared" si="117"/>
        <v>0</v>
      </c>
      <c r="CL42" s="82">
        <f t="shared" si="56"/>
        <v>0</v>
      </c>
      <c r="CM42" s="111">
        <f t="shared" si="57"/>
        <v>16</v>
      </c>
      <c r="CN42" s="112">
        <f t="shared" si="58"/>
        <v>0</v>
      </c>
      <c r="CO42" s="83">
        <v>38</v>
      </c>
      <c r="CP42" s="83">
        <f t="shared" si="103"/>
        <v>-27</v>
      </c>
      <c r="CQ42" s="81" t="str">
        <f t="shared" si="59"/>
        <v>n/s</v>
      </c>
      <c r="CR42" s="96">
        <f t="shared" si="60"/>
        <v>0</v>
      </c>
      <c r="CS42" s="82">
        <f t="shared" si="61"/>
        <v>0</v>
      </c>
      <c r="CT42" s="111">
        <f t="shared" si="62"/>
        <v>16</v>
      </c>
      <c r="CU42" s="112">
        <f t="shared" si="63"/>
        <v>0</v>
      </c>
      <c r="CV42" s="83">
        <v>38</v>
      </c>
      <c r="CW42" s="83">
        <f t="shared" si="104"/>
        <v>-25</v>
      </c>
      <c r="CX42" s="81" t="str">
        <f t="shared" si="64"/>
        <v>n/s</v>
      </c>
      <c r="CY42" s="96">
        <f t="shared" si="65"/>
        <v>0</v>
      </c>
      <c r="CZ42" s="82">
        <f t="shared" si="66"/>
        <v>0</v>
      </c>
      <c r="DA42" s="111">
        <f t="shared" si="67"/>
        <v>16</v>
      </c>
      <c r="DB42" s="112">
        <f t="shared" si="68"/>
        <v>0</v>
      </c>
      <c r="DC42" s="83">
        <v>38</v>
      </c>
      <c r="DD42" s="83">
        <f t="shared" si="105"/>
        <v>-25</v>
      </c>
      <c r="DE42" s="81" t="str">
        <f t="shared" si="69"/>
        <v>n/s</v>
      </c>
      <c r="DF42" s="96">
        <f t="shared" si="70"/>
        <v>0</v>
      </c>
      <c r="DG42" s="82">
        <f t="shared" si="71"/>
        <v>0</v>
      </c>
      <c r="DH42" s="111">
        <f t="shared" si="72"/>
        <v>16</v>
      </c>
      <c r="DI42" s="112">
        <f t="shared" si="73"/>
        <v>0</v>
      </c>
      <c r="DJ42" s="83">
        <v>38</v>
      </c>
      <c r="DK42" s="83">
        <f t="shared" si="106"/>
        <v>-25</v>
      </c>
      <c r="DL42" s="81" t="str">
        <f t="shared" si="74"/>
        <v>n/s</v>
      </c>
      <c r="DM42" s="96">
        <f t="shared" si="75"/>
        <v>0</v>
      </c>
      <c r="DN42" s="82">
        <f t="shared" si="76"/>
        <v>0</v>
      </c>
      <c r="DO42" s="111">
        <f t="shared" si="77"/>
        <v>18</v>
      </c>
      <c r="DP42" s="112">
        <f t="shared" si="78"/>
        <v>0</v>
      </c>
      <c r="DQ42" s="112">
        <v>38</v>
      </c>
      <c r="DR42" s="83">
        <f t="shared" si="107"/>
        <v>-23</v>
      </c>
      <c r="DS42" s="81" t="str">
        <f t="shared" si="79"/>
        <v>n/s</v>
      </c>
      <c r="DT42" s="82">
        <f t="shared" si="108"/>
        <v>0</v>
      </c>
      <c r="DU42" s="82">
        <f t="shared" si="80"/>
        <v>0</v>
      </c>
      <c r="DV42" s="84">
        <f t="shared" si="81"/>
        <v>18</v>
      </c>
      <c r="DW42" s="112">
        <f t="shared" si="82"/>
        <v>0</v>
      </c>
      <c r="DX42" s="83">
        <v>38</v>
      </c>
      <c r="DY42" s="83">
        <f t="shared" si="109"/>
        <v>-23</v>
      </c>
      <c r="DZ42" s="81" t="str">
        <f t="shared" si="83"/>
        <v>n/s</v>
      </c>
      <c r="EA42" s="96">
        <f t="shared" si="110"/>
        <v>0</v>
      </c>
      <c r="EB42" s="82" t="str">
        <f t="shared" si="84"/>
        <v xml:space="preserve"> </v>
      </c>
      <c r="EC42" s="84" t="str">
        <f t="shared" si="85"/>
        <v xml:space="preserve"> </v>
      </c>
      <c r="ED42" s="112" t="str">
        <f t="shared" si="86"/>
        <v xml:space="preserve"> </v>
      </c>
      <c r="EE42" s="83">
        <v>38</v>
      </c>
      <c r="EF42" s="83">
        <f t="shared" si="111"/>
        <v>-37</v>
      </c>
      <c r="EG42" s="81" t="str">
        <f t="shared" si="87"/>
        <v>n/s</v>
      </c>
      <c r="EH42" s="96">
        <f t="shared" si="112"/>
        <v>0</v>
      </c>
      <c r="EI42" s="82" t="str">
        <f t="shared" si="88"/>
        <v xml:space="preserve"> </v>
      </c>
      <c r="EJ42" s="84" t="str">
        <f t="shared" si="89"/>
        <v xml:space="preserve"> </v>
      </c>
      <c r="EK42" s="112" t="str">
        <f t="shared" si="90"/>
        <v xml:space="preserve"> </v>
      </c>
      <c r="EL42" s="83">
        <v>38</v>
      </c>
      <c r="EM42" s="83">
        <f t="shared" si="113"/>
        <v>-37</v>
      </c>
      <c r="EN42" s="86">
        <f t="shared" si="91"/>
        <v>-99</v>
      </c>
      <c r="EO42" s="65"/>
      <c r="EP42" s="87">
        <f t="shared" si="92"/>
        <v>-99</v>
      </c>
      <c r="EQ42" s="88">
        <f t="shared" si="93"/>
        <v>19</v>
      </c>
      <c r="ER42" s="89">
        <f t="shared" si="94"/>
        <v>98</v>
      </c>
      <c r="ES42" s="90">
        <f t="shared" si="95"/>
        <v>-99</v>
      </c>
      <c r="ET42" s="91">
        <v>38</v>
      </c>
      <c r="EU42" s="91">
        <v>1</v>
      </c>
      <c r="EV42" s="84">
        <f t="shared" si="96"/>
        <v>19</v>
      </c>
      <c r="EW42" s="141">
        <f t="shared" si="97"/>
        <v>0</v>
      </c>
      <c r="EX42" s="93">
        <f t="shared" si="98"/>
        <v>0</v>
      </c>
    </row>
    <row r="43" spans="1:154" s="98" customFormat="1" ht="15" hidden="1" customHeight="1">
      <c r="A43" s="142">
        <v>39</v>
      </c>
      <c r="B43" s="143"/>
      <c r="C43" s="67"/>
      <c r="D43" s="67"/>
      <c r="E43" s="67"/>
      <c r="F43" s="67"/>
      <c r="G43" s="67"/>
      <c r="H43" s="145"/>
      <c r="I43" s="68"/>
      <c r="J43" s="113"/>
      <c r="K43" s="114"/>
      <c r="L43" s="113"/>
      <c r="M43" s="71"/>
      <c r="N43" s="143"/>
      <c r="O43" s="146"/>
      <c r="P43" s="147"/>
      <c r="Q43" s="73">
        <f t="shared" si="2"/>
        <v>0</v>
      </c>
      <c r="R43" s="73">
        <f t="shared" si="3"/>
        <v>0</v>
      </c>
      <c r="S43" s="74"/>
      <c r="T43" s="74"/>
      <c r="U43" s="140"/>
      <c r="V43" s="76">
        <f t="shared" si="4"/>
        <v>1.1080709293300652</v>
      </c>
      <c r="W43" s="76">
        <f t="shared" si="5"/>
        <v>1.0943164474153297</v>
      </c>
      <c r="X43" s="76">
        <f t="shared" si="6"/>
        <v>1.0798062247360483</v>
      </c>
      <c r="Y43" s="99"/>
      <c r="Z43" s="78" t="str">
        <f t="shared" si="7"/>
        <v/>
      </c>
      <c r="AA43" s="79" t="str">
        <f t="shared" si="8"/>
        <v>n/s</v>
      </c>
      <c r="AB43" s="78" t="str">
        <f t="shared" si="9"/>
        <v/>
      </c>
      <c r="AC43" s="79" t="str">
        <f t="shared" si="10"/>
        <v>n/s</v>
      </c>
      <c r="AD43" s="99"/>
      <c r="AE43" s="78" t="str">
        <f t="shared" si="11"/>
        <v/>
      </c>
      <c r="AF43" s="79" t="str">
        <f t="shared" si="12"/>
        <v>n/s</v>
      </c>
      <c r="AG43" s="78" t="str">
        <f t="shared" si="13"/>
        <v/>
      </c>
      <c r="AH43" s="79" t="str">
        <f t="shared" si="14"/>
        <v>n/s</v>
      </c>
      <c r="AI43" s="99"/>
      <c r="AJ43" s="78" t="str">
        <f t="shared" si="15"/>
        <v/>
      </c>
      <c r="AK43" s="79" t="str">
        <f t="shared" si="16"/>
        <v>n/s</v>
      </c>
      <c r="AL43" s="78" t="str">
        <f t="shared" si="17"/>
        <v/>
      </c>
      <c r="AM43" s="79" t="str">
        <f t="shared" si="18"/>
        <v>n/s</v>
      </c>
      <c r="AN43" s="99"/>
      <c r="AO43" s="78" t="str">
        <f t="shared" si="19"/>
        <v/>
      </c>
      <c r="AP43" s="79" t="str">
        <f t="shared" si="20"/>
        <v>n/s</v>
      </c>
      <c r="AQ43" s="78" t="str">
        <f t="shared" si="21"/>
        <v/>
      </c>
      <c r="AR43" s="79" t="str">
        <f t="shared" si="22"/>
        <v>n/s</v>
      </c>
      <c r="AS43" s="99"/>
      <c r="AT43" s="78" t="str">
        <f t="shared" si="23"/>
        <v/>
      </c>
      <c r="AU43" s="79" t="str">
        <f t="shared" si="24"/>
        <v>n/s</v>
      </c>
      <c r="AV43" s="78" t="str">
        <f t="shared" si="25"/>
        <v/>
      </c>
      <c r="AW43" s="79" t="str">
        <f t="shared" si="26"/>
        <v>n/s</v>
      </c>
      <c r="AX43" s="99"/>
      <c r="AY43" s="78" t="str">
        <f t="shared" si="27"/>
        <v/>
      </c>
      <c r="AZ43" s="79" t="str">
        <f t="shared" si="28"/>
        <v>n/s</v>
      </c>
      <c r="BA43" s="78" t="str">
        <f t="shared" si="29"/>
        <v/>
      </c>
      <c r="BB43" s="79" t="str">
        <f t="shared" si="30"/>
        <v>n/s</v>
      </c>
      <c r="BC43" s="99"/>
      <c r="BD43" s="78" t="str">
        <f t="shared" si="31"/>
        <v/>
      </c>
      <c r="BE43" s="79" t="str">
        <f t="shared" si="32"/>
        <v>n/s</v>
      </c>
      <c r="BF43" s="78" t="str">
        <f t="shared" si="33"/>
        <v/>
      </c>
      <c r="BG43" s="79" t="str">
        <f t="shared" si="34"/>
        <v>n/s</v>
      </c>
      <c r="BH43" s="99"/>
      <c r="BI43" s="78" t="str">
        <f t="shared" si="35"/>
        <v/>
      </c>
      <c r="BJ43" s="79" t="str">
        <f t="shared" si="36"/>
        <v>n/s</v>
      </c>
      <c r="BK43" s="78" t="str">
        <f t="shared" si="37"/>
        <v/>
      </c>
      <c r="BL43" s="79" t="str">
        <f t="shared" si="38"/>
        <v>n/s</v>
      </c>
      <c r="BM43" s="99"/>
      <c r="BN43" s="78" t="str">
        <f t="shared" si="39"/>
        <v/>
      </c>
      <c r="BO43" s="79" t="str">
        <f t="shared" si="40"/>
        <v>n/s</v>
      </c>
      <c r="BP43" s="78" t="str">
        <f t="shared" si="41"/>
        <v/>
      </c>
      <c r="BQ43" s="79" t="str">
        <f t="shared" si="42"/>
        <v>n/s</v>
      </c>
      <c r="BR43" s="99"/>
      <c r="BS43" s="78" t="str">
        <f t="shared" si="43"/>
        <v/>
      </c>
      <c r="BT43" s="79" t="str">
        <f t="shared" si="44"/>
        <v>n/s</v>
      </c>
      <c r="BU43" s="78" t="str">
        <f t="shared" si="45"/>
        <v/>
      </c>
      <c r="BV43" s="79" t="str">
        <f t="shared" si="46"/>
        <v>n/s</v>
      </c>
      <c r="BW43" s="33"/>
      <c r="BX43" s="140">
        <f t="shared" si="47"/>
        <v>0</v>
      </c>
      <c r="BY43" s="81" t="str">
        <f t="shared" si="48"/>
        <v>n/s</v>
      </c>
      <c r="BZ43" s="96">
        <f t="shared" si="49"/>
        <v>0</v>
      </c>
      <c r="CA43" s="83">
        <v>39</v>
      </c>
      <c r="CB43" s="83">
        <f t="shared" si="100"/>
        <v>-23</v>
      </c>
      <c r="CC43" s="81" t="str">
        <f t="shared" si="50"/>
        <v>n/s</v>
      </c>
      <c r="CD43" s="96">
        <f t="shared" si="51"/>
        <v>0</v>
      </c>
      <c r="CE43" s="82">
        <f t="shared" si="52"/>
        <v>0</v>
      </c>
      <c r="CF43" s="111">
        <f t="shared" si="53"/>
        <v>16</v>
      </c>
      <c r="CG43" s="112">
        <f t="shared" si="54"/>
        <v>0</v>
      </c>
      <c r="CH43" s="83">
        <v>39</v>
      </c>
      <c r="CI43" s="83">
        <f t="shared" si="101"/>
        <v>-29</v>
      </c>
      <c r="CJ43" s="81" t="str">
        <f t="shared" si="55"/>
        <v>n/s</v>
      </c>
      <c r="CK43" s="96">
        <f t="shared" si="117"/>
        <v>0</v>
      </c>
      <c r="CL43" s="82">
        <f t="shared" si="56"/>
        <v>0</v>
      </c>
      <c r="CM43" s="111">
        <f t="shared" si="57"/>
        <v>16</v>
      </c>
      <c r="CN43" s="112">
        <f t="shared" si="58"/>
        <v>0</v>
      </c>
      <c r="CO43" s="83">
        <v>39</v>
      </c>
      <c r="CP43" s="83">
        <f t="shared" si="103"/>
        <v>-28</v>
      </c>
      <c r="CQ43" s="81" t="str">
        <f t="shared" si="59"/>
        <v>n/s</v>
      </c>
      <c r="CR43" s="96">
        <f t="shared" si="60"/>
        <v>0</v>
      </c>
      <c r="CS43" s="82">
        <f t="shared" si="61"/>
        <v>0</v>
      </c>
      <c r="CT43" s="111">
        <f t="shared" si="62"/>
        <v>16</v>
      </c>
      <c r="CU43" s="112">
        <f t="shared" si="63"/>
        <v>0</v>
      </c>
      <c r="CV43" s="83">
        <v>39</v>
      </c>
      <c r="CW43" s="83">
        <f t="shared" si="104"/>
        <v>-26</v>
      </c>
      <c r="CX43" s="81" t="str">
        <f t="shared" si="64"/>
        <v>n/s</v>
      </c>
      <c r="CY43" s="96">
        <f t="shared" si="65"/>
        <v>0</v>
      </c>
      <c r="CZ43" s="82">
        <f t="shared" si="66"/>
        <v>0</v>
      </c>
      <c r="DA43" s="111">
        <f t="shared" si="67"/>
        <v>16</v>
      </c>
      <c r="DB43" s="112">
        <f t="shared" si="68"/>
        <v>0</v>
      </c>
      <c r="DC43" s="83">
        <v>39</v>
      </c>
      <c r="DD43" s="83">
        <f t="shared" si="105"/>
        <v>-26</v>
      </c>
      <c r="DE43" s="81" t="str">
        <f t="shared" si="69"/>
        <v>n/s</v>
      </c>
      <c r="DF43" s="96">
        <f t="shared" si="70"/>
        <v>0</v>
      </c>
      <c r="DG43" s="82">
        <f t="shared" si="71"/>
        <v>0</v>
      </c>
      <c r="DH43" s="111">
        <f t="shared" si="72"/>
        <v>16</v>
      </c>
      <c r="DI43" s="112">
        <f t="shared" si="73"/>
        <v>0</v>
      </c>
      <c r="DJ43" s="83">
        <v>39</v>
      </c>
      <c r="DK43" s="83">
        <f t="shared" si="106"/>
        <v>-26</v>
      </c>
      <c r="DL43" s="81" t="str">
        <f t="shared" si="74"/>
        <v>n/s</v>
      </c>
      <c r="DM43" s="96">
        <f t="shared" si="75"/>
        <v>0</v>
      </c>
      <c r="DN43" s="82">
        <f t="shared" si="76"/>
        <v>0</v>
      </c>
      <c r="DO43" s="111">
        <f t="shared" si="77"/>
        <v>18</v>
      </c>
      <c r="DP43" s="112">
        <f t="shared" si="78"/>
        <v>0</v>
      </c>
      <c r="DQ43" s="112">
        <v>39</v>
      </c>
      <c r="DR43" s="83">
        <f t="shared" si="107"/>
        <v>-24</v>
      </c>
      <c r="DS43" s="81" t="str">
        <f t="shared" si="79"/>
        <v>n/s</v>
      </c>
      <c r="DT43" s="82">
        <f t="shared" si="108"/>
        <v>0</v>
      </c>
      <c r="DU43" s="82">
        <f t="shared" si="80"/>
        <v>0</v>
      </c>
      <c r="DV43" s="84">
        <f t="shared" si="81"/>
        <v>18</v>
      </c>
      <c r="DW43" s="112">
        <f t="shared" si="82"/>
        <v>0</v>
      </c>
      <c r="DX43" s="83">
        <v>39</v>
      </c>
      <c r="DY43" s="83">
        <f t="shared" si="109"/>
        <v>-24</v>
      </c>
      <c r="DZ43" s="81" t="str">
        <f t="shared" si="83"/>
        <v>n/s</v>
      </c>
      <c r="EA43" s="96">
        <f t="shared" si="110"/>
        <v>0</v>
      </c>
      <c r="EB43" s="82" t="str">
        <f t="shared" si="84"/>
        <v xml:space="preserve"> </v>
      </c>
      <c r="EC43" s="84" t="str">
        <f t="shared" si="85"/>
        <v xml:space="preserve"> </v>
      </c>
      <c r="ED43" s="112" t="str">
        <f t="shared" si="86"/>
        <v xml:space="preserve"> </v>
      </c>
      <c r="EE43" s="83">
        <v>39</v>
      </c>
      <c r="EF43" s="83">
        <f t="shared" si="111"/>
        <v>-38</v>
      </c>
      <c r="EG43" s="81" t="str">
        <f t="shared" si="87"/>
        <v>n/s</v>
      </c>
      <c r="EH43" s="96">
        <f t="shared" si="112"/>
        <v>0</v>
      </c>
      <c r="EI43" s="82" t="str">
        <f t="shared" si="88"/>
        <v xml:space="preserve"> </v>
      </c>
      <c r="EJ43" s="84" t="str">
        <f t="shared" si="89"/>
        <v xml:space="preserve"> </v>
      </c>
      <c r="EK43" s="112" t="str">
        <f t="shared" si="90"/>
        <v xml:space="preserve"> </v>
      </c>
      <c r="EL43" s="83">
        <v>39</v>
      </c>
      <c r="EM43" s="83">
        <f t="shared" si="113"/>
        <v>-38</v>
      </c>
      <c r="EN43" s="86">
        <f t="shared" si="91"/>
        <v>-99</v>
      </c>
      <c r="EO43" s="65"/>
      <c r="EP43" s="87">
        <f t="shared" si="92"/>
        <v>-99</v>
      </c>
      <c r="EQ43" s="88">
        <f t="shared" si="93"/>
        <v>19</v>
      </c>
      <c r="ER43" s="89">
        <f t="shared" si="94"/>
        <v>98</v>
      </c>
      <c r="ES43" s="90">
        <f t="shared" si="95"/>
        <v>-99</v>
      </c>
      <c r="ET43" s="91">
        <v>39</v>
      </c>
      <c r="EU43" s="91">
        <v>1</v>
      </c>
      <c r="EV43" s="84">
        <f t="shared" si="96"/>
        <v>19</v>
      </c>
      <c r="EW43" s="141">
        <f t="shared" si="97"/>
        <v>0</v>
      </c>
      <c r="EX43" s="93">
        <f t="shared" si="98"/>
        <v>0</v>
      </c>
    </row>
    <row r="44" spans="1:154" s="98" customFormat="1" ht="12.75" hidden="1" customHeight="1">
      <c r="A44" s="142">
        <v>40</v>
      </c>
      <c r="B44" s="143"/>
      <c r="C44" s="67"/>
      <c r="D44" s="67"/>
      <c r="E44" s="67"/>
      <c r="F44" s="67"/>
      <c r="G44" s="67"/>
      <c r="H44" s="67"/>
      <c r="I44" s="68"/>
      <c r="J44" s="113"/>
      <c r="K44" s="114"/>
      <c r="L44" s="113"/>
      <c r="M44" s="71"/>
      <c r="N44" s="143"/>
      <c r="O44" s="144"/>
      <c r="P44"/>
      <c r="Q44" s="73">
        <f t="shared" si="2"/>
        <v>0</v>
      </c>
      <c r="R44" s="73">
        <f t="shared" si="3"/>
        <v>0</v>
      </c>
      <c r="S44" s="74"/>
      <c r="T44" s="74"/>
      <c r="U44" s="140"/>
      <c r="V44" s="76">
        <f t="shared" si="4"/>
        <v>1.1080709293300652</v>
      </c>
      <c r="W44" s="76">
        <f t="shared" si="5"/>
        <v>1.0943164474153297</v>
      </c>
      <c r="X44" s="76">
        <f t="shared" si="6"/>
        <v>1.0798062247360483</v>
      </c>
      <c r="Y44" s="99"/>
      <c r="Z44" s="78" t="str">
        <f t="shared" si="7"/>
        <v/>
      </c>
      <c r="AA44" s="79" t="str">
        <f t="shared" si="8"/>
        <v>n/s</v>
      </c>
      <c r="AB44" s="78" t="str">
        <f t="shared" si="9"/>
        <v/>
      </c>
      <c r="AC44" s="79" t="str">
        <f t="shared" si="10"/>
        <v>n/s</v>
      </c>
      <c r="AD44" s="99"/>
      <c r="AE44" s="78" t="str">
        <f t="shared" si="11"/>
        <v/>
      </c>
      <c r="AF44" s="79" t="str">
        <f t="shared" si="12"/>
        <v>n/s</v>
      </c>
      <c r="AG44" s="78" t="str">
        <f t="shared" si="13"/>
        <v/>
      </c>
      <c r="AH44" s="79" t="str">
        <f t="shared" si="14"/>
        <v>n/s</v>
      </c>
      <c r="AI44" s="99"/>
      <c r="AJ44" s="78" t="str">
        <f t="shared" si="15"/>
        <v/>
      </c>
      <c r="AK44" s="79" t="str">
        <f t="shared" si="16"/>
        <v>n/s</v>
      </c>
      <c r="AL44" s="78" t="str">
        <f t="shared" si="17"/>
        <v/>
      </c>
      <c r="AM44" s="79" t="str">
        <f t="shared" si="18"/>
        <v>n/s</v>
      </c>
      <c r="AN44" s="99"/>
      <c r="AO44" s="78" t="str">
        <f t="shared" si="19"/>
        <v/>
      </c>
      <c r="AP44" s="79" t="str">
        <f t="shared" si="20"/>
        <v>n/s</v>
      </c>
      <c r="AQ44" s="78" t="str">
        <f t="shared" si="21"/>
        <v/>
      </c>
      <c r="AR44" s="79" t="str">
        <f t="shared" si="22"/>
        <v>n/s</v>
      </c>
      <c r="AS44" s="99"/>
      <c r="AT44" s="78" t="str">
        <f t="shared" si="23"/>
        <v/>
      </c>
      <c r="AU44" s="79" t="str">
        <f t="shared" si="24"/>
        <v>n/s</v>
      </c>
      <c r="AV44" s="78" t="str">
        <f t="shared" si="25"/>
        <v/>
      </c>
      <c r="AW44" s="79" t="str">
        <f t="shared" si="26"/>
        <v>n/s</v>
      </c>
      <c r="AX44" s="99"/>
      <c r="AY44" s="78" t="str">
        <f t="shared" si="27"/>
        <v/>
      </c>
      <c r="AZ44" s="79" t="str">
        <f t="shared" si="28"/>
        <v>n/s</v>
      </c>
      <c r="BA44" s="78" t="str">
        <f t="shared" si="29"/>
        <v/>
      </c>
      <c r="BB44" s="79" t="str">
        <f t="shared" si="30"/>
        <v>n/s</v>
      </c>
      <c r="BC44" s="99"/>
      <c r="BD44" s="78" t="str">
        <f t="shared" si="31"/>
        <v/>
      </c>
      <c r="BE44" s="79" t="str">
        <f t="shared" si="32"/>
        <v>n/s</v>
      </c>
      <c r="BF44" s="78" t="str">
        <f t="shared" si="33"/>
        <v/>
      </c>
      <c r="BG44" s="79" t="str">
        <f t="shared" si="34"/>
        <v>n/s</v>
      </c>
      <c r="BH44" s="99"/>
      <c r="BI44" s="78" t="str">
        <f t="shared" si="35"/>
        <v/>
      </c>
      <c r="BJ44" s="79" t="str">
        <f t="shared" si="36"/>
        <v>n/s</v>
      </c>
      <c r="BK44" s="78" t="str">
        <f t="shared" si="37"/>
        <v/>
      </c>
      <c r="BL44" s="79" t="str">
        <f t="shared" si="38"/>
        <v>n/s</v>
      </c>
      <c r="BM44" s="99"/>
      <c r="BN44" s="78" t="str">
        <f t="shared" si="39"/>
        <v/>
      </c>
      <c r="BO44" s="79" t="str">
        <f t="shared" si="40"/>
        <v>n/s</v>
      </c>
      <c r="BP44" s="78" t="str">
        <f t="shared" si="41"/>
        <v/>
      </c>
      <c r="BQ44" s="79" t="str">
        <f t="shared" si="42"/>
        <v>n/s</v>
      </c>
      <c r="BR44" s="99"/>
      <c r="BS44" s="78" t="str">
        <f t="shared" si="43"/>
        <v/>
      </c>
      <c r="BT44" s="79" t="str">
        <f t="shared" si="44"/>
        <v>n/s</v>
      </c>
      <c r="BU44" s="78" t="str">
        <f t="shared" si="45"/>
        <v/>
      </c>
      <c r="BV44" s="79" t="str">
        <f t="shared" si="46"/>
        <v>n/s</v>
      </c>
      <c r="BW44" s="33"/>
      <c r="BX44" s="140">
        <f t="shared" si="47"/>
        <v>0</v>
      </c>
      <c r="BY44" s="81" t="str">
        <f t="shared" si="48"/>
        <v>n/s</v>
      </c>
      <c r="BZ44" s="96">
        <f t="shared" si="49"/>
        <v>0</v>
      </c>
      <c r="CA44" s="83">
        <v>40</v>
      </c>
      <c r="CB44" s="83">
        <f t="shared" si="100"/>
        <v>-24</v>
      </c>
      <c r="CC44" s="81" t="str">
        <f t="shared" si="50"/>
        <v>n/s</v>
      </c>
      <c r="CD44" s="96">
        <f t="shared" si="51"/>
        <v>0</v>
      </c>
      <c r="CE44" s="82">
        <f t="shared" si="52"/>
        <v>0</v>
      </c>
      <c r="CF44" s="111">
        <f t="shared" si="53"/>
        <v>16</v>
      </c>
      <c r="CG44" s="112">
        <f t="shared" si="54"/>
        <v>0</v>
      </c>
      <c r="CH44" s="83">
        <v>40</v>
      </c>
      <c r="CI44" s="83">
        <f t="shared" si="101"/>
        <v>-30</v>
      </c>
      <c r="CJ44" s="81" t="str">
        <f t="shared" si="55"/>
        <v>n/s</v>
      </c>
      <c r="CK44" s="96">
        <f t="shared" si="117"/>
        <v>0</v>
      </c>
      <c r="CL44" s="82">
        <f t="shared" si="56"/>
        <v>0</v>
      </c>
      <c r="CM44" s="111">
        <f t="shared" si="57"/>
        <v>16</v>
      </c>
      <c r="CN44" s="112">
        <f t="shared" si="58"/>
        <v>0</v>
      </c>
      <c r="CO44" s="83">
        <v>40</v>
      </c>
      <c r="CP44" s="83">
        <f t="shared" si="103"/>
        <v>-29</v>
      </c>
      <c r="CQ44" s="81" t="str">
        <f t="shared" si="59"/>
        <v>n/s</v>
      </c>
      <c r="CR44" s="96">
        <f t="shared" si="60"/>
        <v>0</v>
      </c>
      <c r="CS44" s="82">
        <f t="shared" si="61"/>
        <v>0</v>
      </c>
      <c r="CT44" s="111">
        <f t="shared" si="62"/>
        <v>16</v>
      </c>
      <c r="CU44" s="112">
        <f t="shared" si="63"/>
        <v>0</v>
      </c>
      <c r="CV44" s="83">
        <v>40</v>
      </c>
      <c r="CW44" s="83">
        <f t="shared" si="104"/>
        <v>-27</v>
      </c>
      <c r="CX44" s="81" t="str">
        <f t="shared" si="64"/>
        <v>n/s</v>
      </c>
      <c r="CY44" s="96">
        <f t="shared" si="65"/>
        <v>0</v>
      </c>
      <c r="CZ44" s="82">
        <f t="shared" si="66"/>
        <v>0</v>
      </c>
      <c r="DA44" s="111">
        <f t="shared" si="67"/>
        <v>16</v>
      </c>
      <c r="DB44" s="112">
        <f t="shared" si="68"/>
        <v>0</v>
      </c>
      <c r="DC44" s="83">
        <v>40</v>
      </c>
      <c r="DD44" s="83">
        <f t="shared" si="105"/>
        <v>-27</v>
      </c>
      <c r="DE44" s="81" t="str">
        <f t="shared" si="69"/>
        <v>n/s</v>
      </c>
      <c r="DF44" s="96">
        <f t="shared" si="70"/>
        <v>0</v>
      </c>
      <c r="DG44" s="82">
        <f t="shared" si="71"/>
        <v>0</v>
      </c>
      <c r="DH44" s="111"/>
      <c r="DI44" s="112">
        <f t="shared" si="73"/>
        <v>0</v>
      </c>
      <c r="DJ44" s="83">
        <v>40</v>
      </c>
      <c r="DK44" s="83">
        <f t="shared" si="106"/>
        <v>-27</v>
      </c>
      <c r="DL44" s="81" t="str">
        <f t="shared" si="74"/>
        <v>n/s</v>
      </c>
      <c r="DM44" s="96">
        <f t="shared" si="75"/>
        <v>0</v>
      </c>
      <c r="DN44" s="82">
        <f t="shared" si="76"/>
        <v>0</v>
      </c>
      <c r="DO44" s="111">
        <f t="shared" si="77"/>
        <v>18</v>
      </c>
      <c r="DP44" s="112">
        <f t="shared" si="78"/>
        <v>0</v>
      </c>
      <c r="DQ44" s="112">
        <v>40</v>
      </c>
      <c r="DR44" s="83">
        <f t="shared" si="107"/>
        <v>-25</v>
      </c>
      <c r="DS44" s="81" t="str">
        <f t="shared" si="79"/>
        <v>n/s</v>
      </c>
      <c r="DT44" s="82">
        <f t="shared" si="108"/>
        <v>0</v>
      </c>
      <c r="DU44" s="82">
        <f t="shared" si="80"/>
        <v>0</v>
      </c>
      <c r="DV44" s="84">
        <f t="shared" si="81"/>
        <v>18</v>
      </c>
      <c r="DW44" s="112">
        <f t="shared" si="82"/>
        <v>0</v>
      </c>
      <c r="DX44" s="83">
        <v>40</v>
      </c>
      <c r="DY44" s="83">
        <f t="shared" si="109"/>
        <v>-25</v>
      </c>
      <c r="DZ44" s="81" t="str">
        <f t="shared" si="83"/>
        <v>n/s</v>
      </c>
      <c r="EA44" s="96">
        <f t="shared" si="110"/>
        <v>0</v>
      </c>
      <c r="EB44" s="82" t="str">
        <f t="shared" si="84"/>
        <v xml:space="preserve"> </v>
      </c>
      <c r="EC44" s="84" t="str">
        <f t="shared" si="85"/>
        <v xml:space="preserve"> </v>
      </c>
      <c r="ED44" s="112" t="str">
        <f t="shared" si="86"/>
        <v xml:space="preserve"> </v>
      </c>
      <c r="EE44" s="83">
        <v>40</v>
      </c>
      <c r="EF44" s="83">
        <f t="shared" si="111"/>
        <v>-39</v>
      </c>
      <c r="EG44" s="81" t="str">
        <f t="shared" si="87"/>
        <v>n/s</v>
      </c>
      <c r="EH44" s="96">
        <f t="shared" si="112"/>
        <v>0</v>
      </c>
      <c r="EI44" s="82" t="str">
        <f t="shared" si="88"/>
        <v xml:space="preserve"> </v>
      </c>
      <c r="EJ44" s="84" t="str">
        <f t="shared" si="89"/>
        <v xml:space="preserve"> </v>
      </c>
      <c r="EK44" s="112" t="str">
        <f t="shared" si="90"/>
        <v xml:space="preserve"> </v>
      </c>
      <c r="EL44" s="83">
        <v>40</v>
      </c>
      <c r="EM44" s="83">
        <f t="shared" si="113"/>
        <v>-39</v>
      </c>
      <c r="EN44" s="86">
        <f t="shared" si="91"/>
        <v>-99</v>
      </c>
      <c r="EO44" s="65"/>
      <c r="EP44" s="87">
        <f>MAX(DU44,DN44,DG44,CZ44,CS44,CL44,CE44,BZ44)+EN44+EO44</f>
        <v>-99</v>
      </c>
      <c r="EQ44" s="88">
        <f t="shared" si="93"/>
        <v>19</v>
      </c>
      <c r="ER44" s="89">
        <f t="shared" si="94"/>
        <v>98</v>
      </c>
      <c r="ES44" s="90">
        <f t="shared" si="95"/>
        <v>-109</v>
      </c>
      <c r="ET44" s="91">
        <v>40</v>
      </c>
      <c r="EU44" s="91">
        <v>1</v>
      </c>
      <c r="EV44" s="84">
        <f t="shared" si="96"/>
        <v>19</v>
      </c>
      <c r="EW44" s="141">
        <f t="shared" si="97"/>
        <v>0</v>
      </c>
      <c r="EX44" s="93">
        <f t="shared" si="98"/>
        <v>0</v>
      </c>
    </row>
    <row r="45" spans="1:154">
      <c r="B45" s="148" t="s">
        <v>104</v>
      </c>
      <c r="C45" s="67"/>
      <c r="D45" s="67"/>
      <c r="E45" s="67"/>
      <c r="F45" s="67"/>
      <c r="G45" s="67"/>
      <c r="H45" s="67"/>
      <c r="I45" s="68"/>
      <c r="J45" s="113"/>
      <c r="K45" s="114"/>
      <c r="L45" s="113"/>
      <c r="M45" s="143"/>
      <c r="N45" s="115"/>
      <c r="O45" s="141"/>
      <c r="AN45" s="149"/>
      <c r="BX45" s="150" t="s">
        <v>105</v>
      </c>
      <c r="BY45" s="151">
        <f>SUMIF(BY5:BY44,"&gt;0",$EU$5:$EU$44)+SUMIF(BY5:BY44,"n/f",$EU$5:$EU$44)</f>
        <v>15</v>
      </c>
      <c r="BZ45" s="152"/>
      <c r="CA45" s="152"/>
      <c r="CB45" s="152"/>
      <c r="CC45" s="151">
        <f>SUMIF(CC5:CC44,"&gt;0",$EU$5:$EU$44)+SUMIF(CC5:CC44,"n/f",$EU$5:$EU$44)</f>
        <v>9</v>
      </c>
      <c r="CD45" s="153"/>
      <c r="CE45" s="154"/>
      <c r="CF45" s="155"/>
      <c r="CG45" s="152"/>
      <c r="CH45" s="152"/>
      <c r="CI45" s="152"/>
      <c r="CJ45" s="151">
        <f>SUMIF(CJ5:CJ44,"&gt;0",$EU$5:$EU$44)+SUMIF(CJ5:CJ44,"n/f",$EU$5:$EU$44)</f>
        <v>10</v>
      </c>
      <c r="CK45" s="153"/>
      <c r="CL45" s="154"/>
      <c r="CM45" s="155"/>
      <c r="CN45" s="152"/>
      <c r="CO45" s="152"/>
      <c r="CP45" s="152"/>
      <c r="CQ45" s="151">
        <f>SUMIF(CQ5:CQ44,"&gt;0",$EU$5:$EU$44)+SUMIF(CQ5:CQ44,"n/f",$EU$5:$EU$44)</f>
        <v>12</v>
      </c>
      <c r="CR45" s="153"/>
      <c r="CS45" s="154"/>
      <c r="CT45" s="155"/>
      <c r="CU45" s="152"/>
      <c r="CV45" s="152"/>
      <c r="CW45" s="152"/>
      <c r="CX45" s="151">
        <f>SUMIF(CX5:CX44,"&gt;0",$EU$5:$EU$44)+SUMIF(CX5:CX44,"n/f",$EU$5:$EU$44)</f>
        <v>12</v>
      </c>
      <c r="CY45" s="153"/>
      <c r="CZ45" s="154"/>
      <c r="DA45" s="155"/>
      <c r="DB45" s="152"/>
      <c r="DC45" s="152"/>
      <c r="DD45" s="152"/>
      <c r="DE45" s="151">
        <f>SUMIF(DE5:DE44,"&gt;0",$EU$5:$EU$44)+SUMIF(DE5:DE44,"n/f",$EU$5:$EU$44)</f>
        <v>12</v>
      </c>
      <c r="DF45" s="153"/>
      <c r="DG45" s="154"/>
      <c r="DH45" s="155"/>
      <c r="DI45" s="152"/>
      <c r="DJ45" s="152"/>
      <c r="DK45" s="152"/>
      <c r="DL45" s="151">
        <f>SUMIF(DL5:DL44,"&gt;0",$EU$5:$EU$44)+SUMIF(DL5:DL44,"n/f",$EU$5:$EU$44)</f>
        <v>14</v>
      </c>
      <c r="DM45" s="153"/>
      <c r="DN45" s="154"/>
      <c r="DO45" s="155"/>
      <c r="DP45" s="152"/>
      <c r="DQ45" s="152"/>
      <c r="DR45" s="152"/>
      <c r="DS45" s="151">
        <f>SUMIF(DS5:DS44,"&gt;0",$EU$5:$EU$44)+SUMIF(DS5:DS44,"n/f",$EU$5:$EU$44)</f>
        <v>14</v>
      </c>
      <c r="DT45" s="153"/>
      <c r="DU45" s="154"/>
      <c r="DV45" s="155"/>
      <c r="DW45" s="152"/>
      <c r="DX45" s="152"/>
      <c r="DY45" s="152"/>
      <c r="DZ45" s="151">
        <f>SUMIF(DZ5:DZ44,"&gt;0",$EU$5:$EU$44)+SUMIF(DZ5:DZ44,"n/f",$EU$5:$EU$44)</f>
        <v>0</v>
      </c>
      <c r="EA45" s="153"/>
      <c r="EB45" s="154"/>
      <c r="EC45" s="155"/>
      <c r="ED45" s="152"/>
      <c r="EE45" s="152"/>
      <c r="EF45" s="152"/>
      <c r="EG45" s="151">
        <f>SUMIF(EG5:EG44,"&gt;0",$EU$5:$EU$44)+SUMIF(EG5:EG44,"n/f",$EU$5:$EU$44)</f>
        <v>0</v>
      </c>
      <c r="EH45" s="153"/>
      <c r="EI45" s="154"/>
      <c r="EJ45" s="155"/>
      <c r="EK45" s="152"/>
      <c r="EL45" s="152"/>
      <c r="EM45" s="152"/>
      <c r="EN45" s="156"/>
      <c r="EO45" s="156"/>
      <c r="EP45" s="157"/>
      <c r="EQ45" s="96"/>
      <c r="ER45" s="153"/>
      <c r="ES45" s="152"/>
      <c r="ET45" s="152"/>
      <c r="EU45" s="152"/>
      <c r="EV45" s="153"/>
      <c r="EW45" s="153"/>
    </row>
    <row r="46" spans="1:154">
      <c r="B46" s="143"/>
      <c r="C46" s="67"/>
      <c r="D46" s="67"/>
      <c r="E46" s="67"/>
      <c r="F46" s="67"/>
      <c r="G46" s="67"/>
      <c r="H46" s="67"/>
      <c r="I46" s="68"/>
      <c r="J46" s="113"/>
      <c r="K46" s="114"/>
      <c r="L46" s="113"/>
      <c r="M46" s="71"/>
      <c r="N46" s="143"/>
      <c r="O46"/>
      <c r="AN46" s="149"/>
    </row>
    <row r="47" spans="1:154">
      <c r="B47" s="159"/>
    </row>
  </sheetData>
  <autoFilter ref="T1:T45"/>
  <mergeCells count="53">
    <mergeCell ref="ER1:ER4"/>
    <mergeCell ref="BX3:BZ4"/>
    <mergeCell ref="CC3:CF4"/>
    <mergeCell ref="CJ3:CM4"/>
    <mergeCell ref="CQ3:CT4"/>
    <mergeCell ref="CX3:DA4"/>
    <mergeCell ref="DE3:DH4"/>
    <mergeCell ref="DL3:DO4"/>
    <mergeCell ref="DS3:DV4"/>
    <mergeCell ref="DZ3:EC4"/>
    <mergeCell ref="EP1:EP4"/>
    <mergeCell ref="EG3:EJ4"/>
    <mergeCell ref="BQ1:BQ4"/>
    <mergeCell ref="BS1:BS4"/>
    <mergeCell ref="BT1:BT4"/>
    <mergeCell ref="BU1:BU3"/>
    <mergeCell ref="BV1:BV4"/>
    <mergeCell ref="BP1:BP3"/>
    <mergeCell ref="BB1:BB4"/>
    <mergeCell ref="BD1:BD4"/>
    <mergeCell ref="BE1:BE4"/>
    <mergeCell ref="BF1:BF3"/>
    <mergeCell ref="BG1:BG4"/>
    <mergeCell ref="BI1:BI4"/>
    <mergeCell ref="BJ1:BJ4"/>
    <mergeCell ref="BK1:BK3"/>
    <mergeCell ref="BL1:BL4"/>
    <mergeCell ref="BN1:BN4"/>
    <mergeCell ref="BO1:BO4"/>
    <mergeCell ref="BA1:BA3"/>
    <mergeCell ref="AM1:AM4"/>
    <mergeCell ref="AO1:AO4"/>
    <mergeCell ref="AP1:AP4"/>
    <mergeCell ref="AQ1:AQ3"/>
    <mergeCell ref="AR1:AR4"/>
    <mergeCell ref="AT1:AT4"/>
    <mergeCell ref="AU1:AU4"/>
    <mergeCell ref="AV1:AV3"/>
    <mergeCell ref="AW1:AW4"/>
    <mergeCell ref="AY1:AY4"/>
    <mergeCell ref="AZ1:AZ4"/>
    <mergeCell ref="AL1:AL3"/>
    <mergeCell ref="V1:X1"/>
    <mergeCell ref="Z1:Z4"/>
    <mergeCell ref="AA1:AA4"/>
    <mergeCell ref="AB1:AB3"/>
    <mergeCell ref="AC1:AC4"/>
    <mergeCell ref="AE1:AE4"/>
    <mergeCell ref="AF1:AF4"/>
    <mergeCell ref="AG1:AG3"/>
    <mergeCell ref="AH1:AH4"/>
    <mergeCell ref="AJ1:AJ4"/>
    <mergeCell ref="AK1:AK4"/>
  </mergeCells>
  <pageMargins left="0.2" right="0.21" top="0.23" bottom="0.2" header="0.17" footer="0.17"/>
  <pageSetup scale="11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EX47"/>
  <sheetViews>
    <sheetView zoomScale="90" zoomScaleNormal="90" workbookViewId="0">
      <pane xSplit="21" ySplit="4" topLeftCell="EM5" activePane="bottomRight" state="frozen"/>
      <selection pane="topRight" activeCell="V1" sqref="V1"/>
      <selection pane="bottomLeft" activeCell="A5" sqref="A5"/>
      <selection pane="bottomRight" activeCell="M25" sqref="M25"/>
    </sheetView>
  </sheetViews>
  <sheetFormatPr defaultRowHeight="12.75"/>
  <cols>
    <col min="1" max="1" width="3" style="94" customWidth="1"/>
    <col min="2" max="2" width="16.5703125" style="94" customWidth="1"/>
    <col min="3" max="12" width="6.140625" style="94" customWidth="1"/>
    <col min="13" max="13" width="5.28515625" style="94" customWidth="1"/>
    <col min="14" max="14" width="4.42578125" style="94" customWidth="1"/>
    <col min="15" max="15" width="12.7109375" style="94" customWidth="1"/>
    <col min="16" max="16" width="20.7109375" style="94" customWidth="1"/>
    <col min="17" max="17" width="5.5703125" style="94" customWidth="1"/>
    <col min="18" max="18" width="4.42578125" style="94" customWidth="1"/>
    <col min="19" max="19" width="6" style="94" customWidth="1"/>
    <col min="20" max="20" width="2.42578125" style="94" customWidth="1"/>
    <col min="21" max="21" width="3.28515625" style="94" bestFit="1" customWidth="1"/>
    <col min="22" max="24" width="9.28515625" style="94" customWidth="1"/>
    <col min="25" max="25" width="8.7109375" style="94" customWidth="1"/>
    <col min="26" max="26" width="8.28515625" style="94" customWidth="1"/>
    <col min="27" max="27" width="6" style="94" customWidth="1"/>
    <col min="28" max="28" width="8" style="94" customWidth="1"/>
    <col min="29" max="29" width="5.85546875" style="94" customWidth="1"/>
    <col min="30" max="30" width="8.7109375" style="94" customWidth="1"/>
    <col min="31" max="31" width="8.5703125" style="94" customWidth="1"/>
    <col min="32" max="32" width="7.5703125" style="94" customWidth="1"/>
    <col min="33" max="33" width="9.85546875" style="94" customWidth="1"/>
    <col min="34" max="34" width="7.7109375" style="94" bestFit="1" customWidth="1"/>
    <col min="35" max="35" width="8.85546875" style="94" bestFit="1" customWidth="1"/>
    <col min="36" max="36" width="8.7109375" style="94" customWidth="1"/>
    <col min="37" max="37" width="6" style="94" customWidth="1"/>
    <col min="38" max="38" width="10" style="94" bestFit="1" customWidth="1"/>
    <col min="39" max="39" width="5.85546875" style="94" customWidth="1"/>
    <col min="40" max="40" width="12.28515625" style="94" customWidth="1"/>
    <col min="41" max="41" width="9.28515625" style="94" customWidth="1"/>
    <col min="42" max="42" width="6" style="94" customWidth="1"/>
    <col min="43" max="43" width="10" style="94" bestFit="1" customWidth="1"/>
    <col min="44" max="44" width="5.85546875" style="94" customWidth="1"/>
    <col min="45" max="45" width="8.85546875" style="94" bestFit="1" customWidth="1"/>
    <col min="46" max="46" width="8.28515625" style="94" bestFit="1" customWidth="1"/>
    <col min="47" max="47" width="6" style="94" customWidth="1"/>
    <col min="48" max="48" width="10" style="94" bestFit="1" customWidth="1"/>
    <col min="49" max="49" width="5.85546875" style="94" customWidth="1"/>
    <col min="50" max="50" width="8.85546875" style="94" bestFit="1" customWidth="1"/>
    <col min="51" max="51" width="11" style="94" customWidth="1"/>
    <col min="52" max="52" width="8.140625" style="94" customWidth="1"/>
    <col min="53" max="53" width="10" style="94" bestFit="1" customWidth="1"/>
    <col min="54" max="54" width="7.5703125" style="94" customWidth="1"/>
    <col min="55" max="55" width="10.42578125" style="94" bestFit="1" customWidth="1"/>
    <col min="56" max="56" width="8.28515625" style="94" bestFit="1" customWidth="1"/>
    <col min="57" max="57" width="6" style="94" customWidth="1"/>
    <col min="58" max="58" width="10" style="94" bestFit="1" customWidth="1"/>
    <col min="59" max="59" width="7.7109375" style="94" customWidth="1"/>
    <col min="60" max="60" width="8.7109375" style="94" bestFit="1" customWidth="1"/>
    <col min="61" max="61" width="7.5703125" style="94" bestFit="1" customWidth="1"/>
    <col min="62" max="62" width="6" style="94" customWidth="1"/>
    <col min="63" max="63" width="9.85546875" style="94" bestFit="1" customWidth="1"/>
    <col min="64" max="64" width="5.85546875" style="94" customWidth="1"/>
    <col min="65" max="65" width="8.7109375" style="94" bestFit="1" customWidth="1"/>
    <col min="66" max="66" width="7.5703125" style="94" bestFit="1" customWidth="1"/>
    <col min="67" max="67" width="6" style="94" customWidth="1"/>
    <col min="68" max="68" width="9.85546875" style="94" bestFit="1" customWidth="1"/>
    <col min="69" max="69" width="5.85546875" style="94" customWidth="1"/>
    <col min="70" max="70" width="8.7109375" style="94" bestFit="1" customWidth="1"/>
    <col min="71" max="71" width="7.5703125" style="94" bestFit="1" customWidth="1"/>
    <col min="72" max="72" width="6" style="94" customWidth="1"/>
    <col min="73" max="73" width="9.85546875" style="94" bestFit="1" customWidth="1"/>
    <col min="74" max="74" width="5.85546875" style="94" customWidth="1"/>
    <col min="75" max="75" width="5" style="94" customWidth="1"/>
    <col min="76" max="76" width="3.7109375" style="47" bestFit="1" customWidth="1"/>
    <col min="77" max="77" width="7.7109375" style="158" bestFit="1" customWidth="1"/>
    <col min="78" max="78" width="7" style="47" customWidth="1"/>
    <col min="79" max="80" width="1.140625" style="47" customWidth="1"/>
    <col min="81" max="81" width="7.85546875" style="158" bestFit="1" customWidth="1"/>
    <col min="82" max="84" width="7" style="47" customWidth="1"/>
    <col min="85" max="87" width="1.28515625" style="47" customWidth="1"/>
    <col min="88" max="88" width="7.85546875" style="158" bestFit="1" customWidth="1"/>
    <col min="89" max="91" width="7" style="47" customWidth="1"/>
    <col min="92" max="94" width="1.28515625" style="47" customWidth="1"/>
    <col min="95" max="95" width="7.85546875" style="158" bestFit="1" customWidth="1"/>
    <col min="96" max="98" width="7" style="47" customWidth="1"/>
    <col min="99" max="101" width="1.28515625" style="47" customWidth="1"/>
    <col min="102" max="102" width="7.85546875" style="158" bestFit="1" customWidth="1"/>
    <col min="103" max="105" width="7" style="47" customWidth="1"/>
    <col min="106" max="108" width="1.28515625" style="47" customWidth="1"/>
    <col min="109" max="109" width="7.85546875" style="158" bestFit="1" customWidth="1"/>
    <col min="110" max="112" width="7" style="47" customWidth="1"/>
    <col min="113" max="115" width="1.28515625" style="47" customWidth="1"/>
    <col min="116" max="116" width="7.85546875" style="158" bestFit="1" customWidth="1"/>
    <col min="117" max="119" width="7" style="47" customWidth="1"/>
    <col min="120" max="122" width="0.85546875" style="47" customWidth="1"/>
    <col min="123" max="123" width="7.85546875" style="158" bestFit="1" customWidth="1"/>
    <col min="124" max="124" width="7" style="47" customWidth="1"/>
    <col min="125" max="125" width="7.42578125" style="47" customWidth="1"/>
    <col min="126" max="126" width="7" style="47" customWidth="1"/>
    <col min="127" max="129" width="0.7109375" style="47" customWidth="1"/>
    <col min="130" max="130" width="7.85546875" style="158" bestFit="1" customWidth="1"/>
    <col min="131" max="133" width="7" style="47" customWidth="1"/>
    <col min="134" max="136" width="1.28515625" style="47" customWidth="1"/>
    <col min="137" max="137" width="8.28515625" style="158" customWidth="1"/>
    <col min="138" max="140" width="7.5703125" style="47" customWidth="1"/>
    <col min="141" max="143" width="0.85546875" style="47" customWidth="1"/>
    <col min="144" max="144" width="7.7109375" style="158" bestFit="1" customWidth="1"/>
    <col min="145" max="145" width="4.7109375" style="158" bestFit="1" customWidth="1"/>
    <col min="146" max="146" width="8" style="47" bestFit="1" customWidth="1"/>
    <col min="147" max="147" width="5.28515625" style="47" bestFit="1" customWidth="1"/>
    <col min="148" max="148" width="6" style="47" bestFit="1" customWidth="1"/>
    <col min="149" max="151" width="1" style="47" customWidth="1"/>
    <col min="152" max="152" width="3.28515625" style="47" customWidth="1"/>
    <col min="153" max="153" width="20.140625" style="47" customWidth="1"/>
    <col min="154" max="154" width="4.140625" style="47" customWidth="1"/>
    <col min="155" max="16384" width="9.140625" style="94"/>
  </cols>
  <sheetData>
    <row r="1" spans="1:154" s="22" customFormat="1" ht="50.25" customHeight="1" thickBot="1">
      <c r="A1" s="1"/>
      <c r="B1" s="2">
        <v>41767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5" t="s">
        <v>9</v>
      </c>
      <c r="M1" s="5" t="s">
        <v>10</v>
      </c>
      <c r="N1" s="6" t="s">
        <v>11</v>
      </c>
      <c r="O1" s="1"/>
      <c r="P1" s="7" t="s">
        <v>12</v>
      </c>
      <c r="Q1" s="8" t="s">
        <v>13</v>
      </c>
      <c r="R1" s="8" t="s">
        <v>14</v>
      </c>
      <c r="S1" s="9" t="s">
        <v>15</v>
      </c>
      <c r="T1" s="10" t="s">
        <v>16</v>
      </c>
      <c r="U1" s="10" t="s">
        <v>17</v>
      </c>
      <c r="V1" s="182" t="s">
        <v>18</v>
      </c>
      <c r="W1" s="183"/>
      <c r="X1" s="184"/>
      <c r="Y1" s="11" t="s">
        <v>143</v>
      </c>
      <c r="Z1" s="185" t="s">
        <v>19</v>
      </c>
      <c r="AA1" s="188" t="s">
        <v>20</v>
      </c>
      <c r="AB1" s="179" t="s">
        <v>21</v>
      </c>
      <c r="AC1" s="188" t="s">
        <v>22</v>
      </c>
      <c r="AD1" s="11" t="s">
        <v>144</v>
      </c>
      <c r="AE1" s="185" t="s">
        <v>19</v>
      </c>
      <c r="AF1" s="188" t="s">
        <v>20</v>
      </c>
      <c r="AG1" s="179" t="s">
        <v>21</v>
      </c>
      <c r="AH1" s="188" t="s">
        <v>22</v>
      </c>
      <c r="AI1" s="11" t="s">
        <v>147</v>
      </c>
      <c r="AJ1" s="185" t="s">
        <v>19</v>
      </c>
      <c r="AK1" s="188" t="s">
        <v>20</v>
      </c>
      <c r="AL1" s="179" t="s">
        <v>21</v>
      </c>
      <c r="AM1" s="188" t="s">
        <v>22</v>
      </c>
      <c r="AN1" s="11" t="s">
        <v>148</v>
      </c>
      <c r="AO1" s="185" t="s">
        <v>19</v>
      </c>
      <c r="AP1" s="188" t="s">
        <v>20</v>
      </c>
      <c r="AQ1" s="179" t="s">
        <v>21</v>
      </c>
      <c r="AR1" s="188" t="s">
        <v>22</v>
      </c>
      <c r="AS1" s="11" t="s">
        <v>149</v>
      </c>
      <c r="AT1" s="185" t="s">
        <v>19</v>
      </c>
      <c r="AU1" s="188" t="s">
        <v>20</v>
      </c>
      <c r="AV1" s="179" t="s">
        <v>21</v>
      </c>
      <c r="AW1" s="188" t="s">
        <v>22</v>
      </c>
      <c r="AX1" s="11" t="s">
        <v>150</v>
      </c>
      <c r="AY1" s="185" t="s">
        <v>19</v>
      </c>
      <c r="AZ1" s="188" t="s">
        <v>20</v>
      </c>
      <c r="BA1" s="179" t="s">
        <v>21</v>
      </c>
      <c r="BB1" s="188" t="s">
        <v>22</v>
      </c>
      <c r="BC1" s="11" t="s">
        <v>151</v>
      </c>
      <c r="BD1" s="185" t="s">
        <v>19</v>
      </c>
      <c r="BE1" s="188" t="s">
        <v>20</v>
      </c>
      <c r="BF1" s="179" t="s">
        <v>21</v>
      </c>
      <c r="BG1" s="188" t="s">
        <v>22</v>
      </c>
      <c r="BH1" s="11" t="s">
        <v>152</v>
      </c>
      <c r="BI1" s="185" t="s">
        <v>19</v>
      </c>
      <c r="BJ1" s="188" t="s">
        <v>20</v>
      </c>
      <c r="BK1" s="179" t="s">
        <v>21</v>
      </c>
      <c r="BL1" s="188" t="s">
        <v>22</v>
      </c>
      <c r="BM1" s="12"/>
      <c r="BN1" s="185" t="s">
        <v>19</v>
      </c>
      <c r="BO1" s="188" t="s">
        <v>20</v>
      </c>
      <c r="BP1" s="179" t="s">
        <v>21</v>
      </c>
      <c r="BQ1" s="188" t="s">
        <v>22</v>
      </c>
      <c r="BR1" s="11"/>
      <c r="BS1" s="185" t="s">
        <v>19</v>
      </c>
      <c r="BT1" s="188" t="s">
        <v>20</v>
      </c>
      <c r="BU1" s="179" t="s">
        <v>21</v>
      </c>
      <c r="BV1" s="188" t="s">
        <v>22</v>
      </c>
      <c r="BW1" s="1"/>
      <c r="BX1" s="13" t="s">
        <v>23</v>
      </c>
      <c r="BY1" s="13" t="s">
        <v>24</v>
      </c>
      <c r="BZ1" s="14" t="s">
        <v>25</v>
      </c>
      <c r="CA1" s="15"/>
      <c r="CB1" s="15"/>
      <c r="CC1" s="13" t="s">
        <v>24</v>
      </c>
      <c r="CD1" s="14" t="s">
        <v>25</v>
      </c>
      <c r="CE1" s="14" t="s">
        <v>26</v>
      </c>
      <c r="CF1" s="14" t="s">
        <v>27</v>
      </c>
      <c r="CG1" s="15"/>
      <c r="CH1" s="15"/>
      <c r="CI1" s="15"/>
      <c r="CJ1" s="13" t="s">
        <v>24</v>
      </c>
      <c r="CK1" s="14" t="s">
        <v>25</v>
      </c>
      <c r="CL1" s="14" t="s">
        <v>26</v>
      </c>
      <c r="CM1" s="14" t="s">
        <v>27</v>
      </c>
      <c r="CN1" s="15"/>
      <c r="CO1" s="15"/>
      <c r="CP1" s="15"/>
      <c r="CQ1" s="13" t="s">
        <v>24</v>
      </c>
      <c r="CR1" s="14" t="s">
        <v>25</v>
      </c>
      <c r="CS1" s="14" t="s">
        <v>26</v>
      </c>
      <c r="CT1" s="14" t="s">
        <v>27</v>
      </c>
      <c r="CU1" s="15"/>
      <c r="CV1" s="15"/>
      <c r="CW1" s="15"/>
      <c r="CX1" s="13" t="s">
        <v>24</v>
      </c>
      <c r="CY1" s="14" t="s">
        <v>25</v>
      </c>
      <c r="CZ1" s="14" t="s">
        <v>26</v>
      </c>
      <c r="DA1" s="14" t="s">
        <v>27</v>
      </c>
      <c r="DB1" s="15"/>
      <c r="DC1" s="15"/>
      <c r="DD1" s="15"/>
      <c r="DE1" s="13" t="s">
        <v>24</v>
      </c>
      <c r="DF1" s="14" t="s">
        <v>25</v>
      </c>
      <c r="DG1" s="14" t="s">
        <v>26</v>
      </c>
      <c r="DH1" s="14" t="s">
        <v>27</v>
      </c>
      <c r="DI1" s="15"/>
      <c r="DJ1" s="15"/>
      <c r="DK1" s="15"/>
      <c r="DL1" s="13" t="s">
        <v>24</v>
      </c>
      <c r="DM1" s="14" t="s">
        <v>25</v>
      </c>
      <c r="DN1" s="14" t="s">
        <v>26</v>
      </c>
      <c r="DO1" s="14" t="s">
        <v>27</v>
      </c>
      <c r="DP1" s="15"/>
      <c r="DQ1" s="15"/>
      <c r="DR1" s="15"/>
      <c r="DS1" s="13" t="s">
        <v>24</v>
      </c>
      <c r="DT1" s="14" t="s">
        <v>25</v>
      </c>
      <c r="DU1" s="14" t="s">
        <v>26</v>
      </c>
      <c r="DV1" s="14" t="s">
        <v>27</v>
      </c>
      <c r="DW1" s="15"/>
      <c r="DX1" s="15"/>
      <c r="DY1" s="15"/>
      <c r="DZ1" s="13" t="s">
        <v>24</v>
      </c>
      <c r="EA1" s="14" t="s">
        <v>25</v>
      </c>
      <c r="EB1" s="14" t="s">
        <v>26</v>
      </c>
      <c r="EC1" s="14" t="s">
        <v>27</v>
      </c>
      <c r="ED1" s="15"/>
      <c r="EE1" s="15"/>
      <c r="EF1" s="15"/>
      <c r="EG1" s="13" t="s">
        <v>24</v>
      </c>
      <c r="EH1" s="14" t="s">
        <v>25</v>
      </c>
      <c r="EI1" s="14" t="s">
        <v>26</v>
      </c>
      <c r="EJ1" s="14" t="s">
        <v>27</v>
      </c>
      <c r="EK1" s="15"/>
      <c r="EL1" s="15"/>
      <c r="EM1" s="15"/>
      <c r="EN1" s="16" t="s">
        <v>28</v>
      </c>
      <c r="EO1" s="17" t="s">
        <v>29</v>
      </c>
      <c r="EP1" s="191" t="s">
        <v>30</v>
      </c>
      <c r="EQ1" s="18" t="s">
        <v>31</v>
      </c>
      <c r="ER1" s="191" t="s">
        <v>32</v>
      </c>
      <c r="ES1" s="19"/>
      <c r="ET1" s="19"/>
      <c r="EU1" s="19"/>
      <c r="EV1" s="176" t="s">
        <v>33</v>
      </c>
      <c r="EW1" s="21" t="s">
        <v>34</v>
      </c>
      <c r="EX1" s="176" t="s">
        <v>35</v>
      </c>
    </row>
    <row r="2" spans="1:154" s="22" customFormat="1" ht="13.5" customHeight="1" thickBot="1">
      <c r="A2" s="1"/>
      <c r="B2" s="1"/>
      <c r="C2" s="1"/>
      <c r="D2" s="23"/>
      <c r="E2" s="23"/>
      <c r="F2" s="23"/>
      <c r="G2" s="23"/>
      <c r="H2" s="23"/>
      <c r="I2" s="24">
        <v>2204.62</v>
      </c>
      <c r="J2" s="24">
        <v>3.2810000000000001</v>
      </c>
      <c r="K2" s="1">
        <v>100</v>
      </c>
      <c r="L2" s="24"/>
      <c r="M2" s="25">
        <v>-0.1</v>
      </c>
      <c r="N2" s="25">
        <v>0.05</v>
      </c>
      <c r="O2" s="1"/>
      <c r="P2" s="26" t="s">
        <v>36</v>
      </c>
      <c r="Q2" s="27"/>
      <c r="R2" s="175"/>
      <c r="S2" s="27"/>
      <c r="T2" s="27"/>
      <c r="U2" s="1"/>
      <c r="V2" s="29" t="s">
        <v>37</v>
      </c>
      <c r="W2" s="30" t="s">
        <v>38</v>
      </c>
      <c r="X2" s="31" t="s">
        <v>39</v>
      </c>
      <c r="Y2" s="32" t="s">
        <v>40</v>
      </c>
      <c r="Z2" s="186"/>
      <c r="AA2" s="189"/>
      <c r="AB2" s="180"/>
      <c r="AC2" s="189"/>
      <c r="AD2" s="32" t="s">
        <v>41</v>
      </c>
      <c r="AE2" s="186"/>
      <c r="AF2" s="189"/>
      <c r="AG2" s="180"/>
      <c r="AH2" s="189"/>
      <c r="AI2" s="32" t="s">
        <v>42</v>
      </c>
      <c r="AJ2" s="186"/>
      <c r="AK2" s="189"/>
      <c r="AL2" s="180"/>
      <c r="AM2" s="189"/>
      <c r="AN2" s="32" t="s">
        <v>43</v>
      </c>
      <c r="AO2" s="186"/>
      <c r="AP2" s="189"/>
      <c r="AQ2" s="180"/>
      <c r="AR2" s="189"/>
      <c r="AS2" s="32" t="s">
        <v>44</v>
      </c>
      <c r="AT2" s="186"/>
      <c r="AU2" s="189"/>
      <c r="AV2" s="180"/>
      <c r="AW2" s="189"/>
      <c r="AX2" s="32" t="s">
        <v>45</v>
      </c>
      <c r="AY2" s="186"/>
      <c r="AZ2" s="189"/>
      <c r="BA2" s="180"/>
      <c r="BB2" s="189"/>
      <c r="BC2" s="32" t="s">
        <v>46</v>
      </c>
      <c r="BD2" s="186"/>
      <c r="BE2" s="189"/>
      <c r="BF2" s="180"/>
      <c r="BG2" s="189"/>
      <c r="BH2" s="32" t="s">
        <v>47</v>
      </c>
      <c r="BI2" s="186"/>
      <c r="BJ2" s="189"/>
      <c r="BK2" s="180"/>
      <c r="BL2" s="189"/>
      <c r="BM2" s="32" t="s">
        <v>48</v>
      </c>
      <c r="BN2" s="186"/>
      <c r="BO2" s="189"/>
      <c r="BP2" s="180"/>
      <c r="BQ2" s="189"/>
      <c r="BR2" s="32" t="s">
        <v>49</v>
      </c>
      <c r="BS2" s="186"/>
      <c r="BT2" s="189"/>
      <c r="BU2" s="180"/>
      <c r="BV2" s="189"/>
      <c r="BW2" s="33"/>
      <c r="BX2" s="34"/>
      <c r="BY2" s="34"/>
      <c r="BZ2" s="35"/>
      <c r="CA2" s="15"/>
      <c r="CB2" s="15"/>
      <c r="CC2" s="36"/>
      <c r="CD2" s="37"/>
      <c r="CE2" s="37"/>
      <c r="CF2" s="37"/>
      <c r="CG2" s="15"/>
      <c r="CH2" s="15"/>
      <c r="CI2" s="15"/>
      <c r="CJ2" s="38"/>
      <c r="CK2" s="39"/>
      <c r="CL2" s="39"/>
      <c r="CM2" s="39"/>
      <c r="CN2" s="15"/>
      <c r="CO2" s="15"/>
      <c r="CP2" s="15"/>
      <c r="CQ2" s="40"/>
      <c r="CR2" s="41"/>
      <c r="CS2" s="41"/>
      <c r="CT2" s="41"/>
      <c r="CU2" s="15"/>
      <c r="CV2" s="15"/>
      <c r="CW2" s="15"/>
      <c r="CX2" s="34"/>
      <c r="CY2" s="35"/>
      <c r="CZ2" s="35"/>
      <c r="DA2" s="35"/>
      <c r="DB2" s="15"/>
      <c r="DC2" s="15"/>
      <c r="DD2" s="15"/>
      <c r="DE2" s="36"/>
      <c r="DF2" s="37"/>
      <c r="DG2" s="37"/>
      <c r="DH2" s="37"/>
      <c r="DI2" s="15"/>
      <c r="DJ2" s="15"/>
      <c r="DK2" s="15"/>
      <c r="DL2" s="42"/>
      <c r="DM2" s="43"/>
      <c r="DN2" s="43"/>
      <c r="DO2" s="43"/>
      <c r="DP2" s="15"/>
      <c r="DQ2" s="15"/>
      <c r="DR2" s="15"/>
      <c r="DS2" s="44"/>
      <c r="DT2" s="45"/>
      <c r="DU2" s="45"/>
      <c r="DV2" s="45"/>
      <c r="DW2" s="15"/>
      <c r="DX2" s="15"/>
      <c r="DY2" s="15"/>
      <c r="DZ2" s="42"/>
      <c r="EA2" s="43"/>
      <c r="EB2" s="43"/>
      <c r="EC2" s="43"/>
      <c r="ED2" s="15"/>
      <c r="EE2" s="15"/>
      <c r="EF2" s="15"/>
      <c r="EG2" s="36"/>
      <c r="EH2" s="37"/>
      <c r="EI2" s="37"/>
      <c r="EJ2" s="37"/>
      <c r="EK2" s="15"/>
      <c r="EL2" s="15"/>
      <c r="EM2" s="15"/>
      <c r="EN2" s="13"/>
      <c r="EO2" s="17"/>
      <c r="EP2" s="192"/>
      <c r="EQ2" s="46"/>
      <c r="ER2" s="192"/>
      <c r="ES2" s="19"/>
      <c r="ET2" s="19"/>
      <c r="EU2" s="19"/>
      <c r="EV2" s="176"/>
      <c r="EW2" s="21"/>
      <c r="EX2" s="47"/>
    </row>
    <row r="3" spans="1:154" s="22" customFormat="1" ht="15" customHeight="1" thickBot="1">
      <c r="A3" s="1"/>
      <c r="B3" s="1"/>
      <c r="C3" s="48"/>
      <c r="D3" s="48"/>
      <c r="E3" s="48"/>
      <c r="F3" s="48"/>
      <c r="G3" s="48"/>
      <c r="H3" s="48"/>
      <c r="I3" s="48"/>
      <c r="J3" s="49" t="s">
        <v>50</v>
      </c>
      <c r="K3" s="48"/>
      <c r="L3" s="49"/>
      <c r="M3" s="48"/>
      <c r="N3" s="50"/>
      <c r="O3" s="1"/>
      <c r="P3" s="51"/>
      <c r="Q3" s="52"/>
      <c r="R3" s="53">
        <v>1</v>
      </c>
      <c r="S3" s="27"/>
      <c r="T3" s="27"/>
      <c r="U3" s="1"/>
      <c r="V3" s="29">
        <v>480</v>
      </c>
      <c r="W3" s="30">
        <v>550</v>
      </c>
      <c r="X3" s="31">
        <v>650</v>
      </c>
      <c r="Y3" s="54">
        <v>0.44444444444444442</v>
      </c>
      <c r="Z3" s="186"/>
      <c r="AA3" s="189"/>
      <c r="AB3" s="181"/>
      <c r="AC3" s="189"/>
      <c r="AD3" s="54">
        <v>0.37013888888888885</v>
      </c>
      <c r="AE3" s="186"/>
      <c r="AF3" s="189"/>
      <c r="AG3" s="181"/>
      <c r="AH3" s="189"/>
      <c r="AI3" s="55">
        <v>0.34722222222222227</v>
      </c>
      <c r="AJ3" s="186"/>
      <c r="AK3" s="189"/>
      <c r="AL3" s="181"/>
      <c r="AM3" s="189"/>
      <c r="AN3" s="54">
        <v>0.65972222222222221</v>
      </c>
      <c r="AO3" s="186"/>
      <c r="AP3" s="189"/>
      <c r="AQ3" s="181"/>
      <c r="AR3" s="189"/>
      <c r="AS3" s="54">
        <v>0.76041666666666663</v>
      </c>
      <c r="AT3" s="186"/>
      <c r="AU3" s="189"/>
      <c r="AV3" s="181"/>
      <c r="AW3" s="189"/>
      <c r="AX3" s="54">
        <v>0.65277777777777779</v>
      </c>
      <c r="AY3" s="186"/>
      <c r="AZ3" s="189"/>
      <c r="BA3" s="181"/>
      <c r="BB3" s="189"/>
      <c r="BC3" s="54">
        <v>0.43055555555555558</v>
      </c>
      <c r="BD3" s="186"/>
      <c r="BE3" s="189"/>
      <c r="BF3" s="181"/>
      <c r="BG3" s="189"/>
      <c r="BH3" s="54">
        <v>0.4284722222222222</v>
      </c>
      <c r="BI3" s="186"/>
      <c r="BJ3" s="189"/>
      <c r="BK3" s="181"/>
      <c r="BL3" s="189"/>
      <c r="BM3" s="54"/>
      <c r="BN3" s="186"/>
      <c r="BO3" s="189"/>
      <c r="BP3" s="181"/>
      <c r="BQ3" s="189"/>
      <c r="BR3" s="54"/>
      <c r="BS3" s="186"/>
      <c r="BT3" s="189"/>
      <c r="BU3" s="181"/>
      <c r="BV3" s="189"/>
      <c r="BW3" s="33"/>
      <c r="BX3" s="193" t="s">
        <v>51</v>
      </c>
      <c r="BY3" s="194"/>
      <c r="BZ3" s="194"/>
      <c r="CA3" s="15"/>
      <c r="CB3" s="15"/>
      <c r="CC3" s="193" t="s">
        <v>52</v>
      </c>
      <c r="CD3" s="194"/>
      <c r="CE3" s="194"/>
      <c r="CF3" s="194"/>
      <c r="CG3" s="15"/>
      <c r="CH3" s="15"/>
      <c r="CI3" s="15"/>
      <c r="CJ3" s="193" t="s">
        <v>53</v>
      </c>
      <c r="CK3" s="194"/>
      <c r="CL3" s="194"/>
      <c r="CM3" s="194"/>
      <c r="CN3" s="15"/>
      <c r="CO3" s="15"/>
      <c r="CP3" s="15"/>
      <c r="CQ3" s="193" t="s">
        <v>54</v>
      </c>
      <c r="CR3" s="194"/>
      <c r="CS3" s="194"/>
      <c r="CT3" s="194"/>
      <c r="CU3" s="15"/>
      <c r="CV3" s="15"/>
      <c r="CW3" s="15"/>
      <c r="CX3" s="193" t="s">
        <v>55</v>
      </c>
      <c r="CY3" s="194"/>
      <c r="CZ3" s="194"/>
      <c r="DA3" s="194"/>
      <c r="DB3" s="15"/>
      <c r="DC3" s="15"/>
      <c r="DD3" s="15"/>
      <c r="DE3" s="193" t="s">
        <v>56</v>
      </c>
      <c r="DF3" s="194"/>
      <c r="DG3" s="194"/>
      <c r="DH3" s="194"/>
      <c r="DI3" s="15"/>
      <c r="DJ3" s="15"/>
      <c r="DK3" s="15"/>
      <c r="DL3" s="193" t="s">
        <v>57</v>
      </c>
      <c r="DM3" s="194"/>
      <c r="DN3" s="194"/>
      <c r="DO3" s="194"/>
      <c r="DP3" s="15"/>
      <c r="DQ3" s="15"/>
      <c r="DR3" s="15"/>
      <c r="DS3" s="193" t="s">
        <v>58</v>
      </c>
      <c r="DT3" s="194"/>
      <c r="DU3" s="194"/>
      <c r="DV3" s="194"/>
      <c r="DW3" s="15"/>
      <c r="DX3" s="15"/>
      <c r="DY3" s="15"/>
      <c r="DZ3" s="193" t="s">
        <v>59</v>
      </c>
      <c r="EA3" s="194"/>
      <c r="EB3" s="194"/>
      <c r="EC3" s="194"/>
      <c r="ED3" s="15"/>
      <c r="EE3" s="15"/>
      <c r="EF3" s="15"/>
      <c r="EG3" s="193" t="s">
        <v>60</v>
      </c>
      <c r="EH3" s="194"/>
      <c r="EI3" s="194"/>
      <c r="EJ3" s="194"/>
      <c r="EK3" s="15"/>
      <c r="EL3" s="15"/>
      <c r="EM3" s="15"/>
      <c r="EN3" s="13"/>
      <c r="EO3" s="17"/>
      <c r="EP3" s="192"/>
      <c r="EQ3" s="46"/>
      <c r="ER3" s="192"/>
      <c r="ES3" s="19"/>
      <c r="ET3" s="19"/>
      <c r="EU3" s="19"/>
      <c r="EV3" s="176"/>
      <c r="EW3" s="21"/>
      <c r="EX3" s="47"/>
    </row>
    <row r="4" spans="1:154" s="22" customFormat="1" ht="13.5" customHeight="1" thickBot="1">
      <c r="A4" s="56" t="s">
        <v>61</v>
      </c>
      <c r="B4" s="1"/>
      <c r="C4" s="1"/>
      <c r="D4" s="1"/>
      <c r="E4" s="1"/>
      <c r="F4" s="1"/>
      <c r="G4" s="1"/>
      <c r="H4" s="1"/>
      <c r="I4" s="1"/>
      <c r="J4" s="1"/>
      <c r="K4" s="57"/>
      <c r="L4" s="1"/>
      <c r="M4" s="1"/>
      <c r="N4" s="1"/>
      <c r="O4" s="1"/>
      <c r="P4" s="58">
        <v>0.99998842593049631</v>
      </c>
      <c r="Q4" s="59">
        <f>SUMPRODUCT(Q5:Q44,S5:S44)/SUM(S5:S44)</f>
        <v>48.342477777777781</v>
      </c>
      <c r="R4" s="60">
        <f>SUMPRODUCT(R5:R44,S5:S44)/SUM(S5:S44)</f>
        <v>49.660722516339867</v>
      </c>
      <c r="S4" s="61">
        <f>SUM(S5:S44)</f>
        <v>9</v>
      </c>
      <c r="T4" s="61"/>
      <c r="U4" s="1"/>
      <c r="V4" s="62">
        <f>V3+$R$4</f>
        <v>529.66072251633989</v>
      </c>
      <c r="W4" s="62">
        <f>W3+$R$4</f>
        <v>599.66072251633989</v>
      </c>
      <c r="X4" s="62">
        <f>X3+$R$4</f>
        <v>699.66072251633989</v>
      </c>
      <c r="Y4" s="63" t="s">
        <v>62</v>
      </c>
      <c r="Z4" s="187"/>
      <c r="AA4" s="190"/>
      <c r="AB4" s="64">
        <v>7</v>
      </c>
      <c r="AC4" s="190"/>
      <c r="AD4" s="63" t="s">
        <v>62</v>
      </c>
      <c r="AE4" s="187"/>
      <c r="AF4" s="190"/>
      <c r="AG4" s="64">
        <v>7</v>
      </c>
      <c r="AH4" s="190"/>
      <c r="AI4" s="63" t="s">
        <v>62</v>
      </c>
      <c r="AJ4" s="187"/>
      <c r="AK4" s="190"/>
      <c r="AL4" s="64">
        <v>7</v>
      </c>
      <c r="AM4" s="190"/>
      <c r="AN4" s="63" t="s">
        <v>62</v>
      </c>
      <c r="AO4" s="187"/>
      <c r="AP4" s="190"/>
      <c r="AQ4" s="64">
        <v>4</v>
      </c>
      <c r="AR4" s="190"/>
      <c r="AS4" s="63" t="s">
        <v>62</v>
      </c>
      <c r="AT4" s="187"/>
      <c r="AU4" s="190"/>
      <c r="AV4" s="64">
        <v>7</v>
      </c>
      <c r="AW4" s="190"/>
      <c r="AX4" s="63" t="s">
        <v>62</v>
      </c>
      <c r="AY4" s="187"/>
      <c r="AZ4" s="190"/>
      <c r="BA4" s="64">
        <v>7</v>
      </c>
      <c r="BB4" s="190"/>
      <c r="BC4" s="63" t="s">
        <v>62</v>
      </c>
      <c r="BD4" s="187"/>
      <c r="BE4" s="190"/>
      <c r="BF4" s="64">
        <v>7</v>
      </c>
      <c r="BG4" s="190"/>
      <c r="BH4" s="63" t="s">
        <v>62</v>
      </c>
      <c r="BI4" s="187"/>
      <c r="BJ4" s="190"/>
      <c r="BK4" s="64">
        <v>4</v>
      </c>
      <c r="BL4" s="190"/>
      <c r="BM4" s="63" t="s">
        <v>62</v>
      </c>
      <c r="BN4" s="187"/>
      <c r="BO4" s="190"/>
      <c r="BP4" s="64"/>
      <c r="BQ4" s="190"/>
      <c r="BR4" s="63" t="s">
        <v>62</v>
      </c>
      <c r="BS4" s="187"/>
      <c r="BT4" s="190"/>
      <c r="BU4" s="64"/>
      <c r="BV4" s="190"/>
      <c r="BW4" s="33"/>
      <c r="BX4" s="194"/>
      <c r="BY4" s="194"/>
      <c r="BZ4" s="194"/>
      <c r="CA4" s="15"/>
      <c r="CB4" s="15"/>
      <c r="CC4" s="194"/>
      <c r="CD4" s="194"/>
      <c r="CE4" s="194"/>
      <c r="CF4" s="194"/>
      <c r="CG4" s="15"/>
      <c r="CH4" s="15"/>
      <c r="CI4" s="15"/>
      <c r="CJ4" s="194"/>
      <c r="CK4" s="194"/>
      <c r="CL4" s="194"/>
      <c r="CM4" s="194"/>
      <c r="CN4" s="15"/>
      <c r="CO4" s="15"/>
      <c r="CP4" s="15"/>
      <c r="CQ4" s="194"/>
      <c r="CR4" s="194"/>
      <c r="CS4" s="194"/>
      <c r="CT4" s="194"/>
      <c r="CU4" s="15"/>
      <c r="CV4" s="15"/>
      <c r="CW4" s="15"/>
      <c r="CX4" s="194"/>
      <c r="CY4" s="194"/>
      <c r="CZ4" s="194"/>
      <c r="DA4" s="194"/>
      <c r="DB4" s="15"/>
      <c r="DC4" s="15"/>
      <c r="DD4" s="15"/>
      <c r="DE4" s="194"/>
      <c r="DF4" s="194"/>
      <c r="DG4" s="194"/>
      <c r="DH4" s="194"/>
      <c r="DI4" s="15"/>
      <c r="DJ4" s="15"/>
      <c r="DK4" s="15"/>
      <c r="DL4" s="194"/>
      <c r="DM4" s="194"/>
      <c r="DN4" s="194"/>
      <c r="DO4" s="194"/>
      <c r="DP4" s="15"/>
      <c r="DQ4" s="15"/>
      <c r="DR4" s="15"/>
      <c r="DS4" s="194"/>
      <c r="DT4" s="194"/>
      <c r="DU4" s="194"/>
      <c r="DV4" s="194"/>
      <c r="DW4" s="15"/>
      <c r="DX4" s="15"/>
      <c r="DY4" s="15"/>
      <c r="DZ4" s="194"/>
      <c r="EA4" s="194"/>
      <c r="EB4" s="194"/>
      <c r="EC4" s="194"/>
      <c r="ED4" s="15"/>
      <c r="EE4" s="15"/>
      <c r="EF4" s="15"/>
      <c r="EG4" s="194"/>
      <c r="EH4" s="194"/>
      <c r="EI4" s="194"/>
      <c r="EJ4" s="194"/>
      <c r="EK4" s="15"/>
      <c r="EL4" s="15"/>
      <c r="EM4" s="15"/>
      <c r="EN4" s="13"/>
      <c r="EO4" s="65">
        <v>1</v>
      </c>
      <c r="EP4" s="192"/>
      <c r="EQ4" s="46"/>
      <c r="ER4" s="192"/>
      <c r="ES4" s="19"/>
      <c r="ET4" s="19"/>
      <c r="EU4" s="19"/>
      <c r="EV4" s="176"/>
      <c r="EW4" s="21"/>
      <c r="EX4" s="47"/>
    </row>
    <row r="5" spans="1:154">
      <c r="A5" s="66">
        <v>1</v>
      </c>
      <c r="B5" s="48" t="s">
        <v>63</v>
      </c>
      <c r="C5" s="67">
        <v>18.649999999999999</v>
      </c>
      <c r="D5" s="67">
        <v>9.1999999999999993</v>
      </c>
      <c r="E5" s="67">
        <v>18.899999999999999</v>
      </c>
      <c r="F5" s="67">
        <v>6.3</v>
      </c>
      <c r="G5" s="67">
        <v>16</v>
      </c>
      <c r="H5" s="67">
        <v>2.4</v>
      </c>
      <c r="I5" s="68">
        <v>18.5</v>
      </c>
      <c r="J5" s="69">
        <f>0.5*(C5*D5+E5*F5)</f>
        <v>145.32499999999999</v>
      </c>
      <c r="K5" s="70">
        <f t="shared" ref="K5:K33" si="0">$K$2-$G5*$J$2</f>
        <v>47.503999999999998</v>
      </c>
      <c r="L5" s="70">
        <f t="shared" ref="L5:L11" si="1">100-(J5+300)/8.5</f>
        <v>47.608823529411765</v>
      </c>
      <c r="M5" s="71"/>
      <c r="N5" s="48"/>
      <c r="O5" s="95" t="s">
        <v>65</v>
      </c>
      <c r="P5" s="72" t="s">
        <v>66</v>
      </c>
      <c r="Q5" s="73">
        <f t="shared" ref="Q5:Q44" si="2">K5</f>
        <v>47.503999999999998</v>
      </c>
      <c r="R5" s="73">
        <f t="shared" ref="R5:R44" si="3">SUM(L5:N5)*гандикап</f>
        <v>47.608823529411765</v>
      </c>
      <c r="S5" s="74">
        <v>1</v>
      </c>
      <c r="T5" s="74" t="s">
        <v>74</v>
      </c>
      <c r="U5" s="75">
        <v>1</v>
      </c>
      <c r="V5" s="76">
        <f t="shared" ref="V5:V44" si="4">$V$4/($V$3+R5)</f>
        <v>1.0038890535855751</v>
      </c>
      <c r="W5" s="76">
        <f t="shared" ref="W5:W44" si="5">$W$4/($W$3+R5)</f>
        <v>1.0034335152128608</v>
      </c>
      <c r="X5" s="76">
        <f t="shared" ref="X5:X44" si="6">$X$4/($X$3+Q5)</f>
        <v>1.0030920575600137</v>
      </c>
      <c r="Y5" s="77">
        <v>0.57523148148148151</v>
      </c>
      <c r="Z5" s="78">
        <f t="shared" ref="Z5:Z44" si="7">IF(AND($S5=1,Y$3&gt;0),IF(ISNUMBER(Y5),IF((Y5-Y$3)&gt;0,Y5-Y$3,$P$4-Y$3+Y5)," "),"")</f>
        <v>0.13078703703703709</v>
      </c>
      <c r="AA5" s="79">
        <f t="shared" ref="AA5:AA44" si="8">IF($S5=1,IF(ISNUMBER(Y5),RANK(Z5,Z$5:Z$44,1),Y5),"n/s")</f>
        <v>2</v>
      </c>
      <c r="AB5" s="78">
        <f t="shared" ref="AB5:AB44" si="9">IF($S5=1,IF(ISNUMBER(Y5),IF((Y5-Y$3)&gt;0,Y5-Y$3,$P$4-Y$3+Y5)*(IF(AB$4=2,$V5,IF(AB$4=4,$W5,IF(AB$4=7,$X5,"!"))))," "),"")</f>
        <v>0.13119143808365927</v>
      </c>
      <c r="AC5" s="79">
        <f t="shared" ref="AC5:AC44" si="10">IF(ISNUMBER(AA5),RANK(AB5,AB$5:AB$44,1),AA5)</f>
        <v>2</v>
      </c>
      <c r="AD5" s="77">
        <v>0.51500000000000001</v>
      </c>
      <c r="AE5" s="78">
        <f t="shared" ref="AE5:AE44" si="11">IF(AND($S5=1,AD$3&gt;0),IF(ISNUMBER(AD5),IF((AD5-AD$3)&gt;0,AD5-AD$3,$P$4-AD$3+AD5)," "),"")</f>
        <v>0.14486111111111116</v>
      </c>
      <c r="AF5" s="79">
        <f t="shared" ref="AF5:AF44" si="12">IF($S5=1,IF(ISNUMBER(AD5),RANK(AE5,AE$5:AE$44,1),AD5),"n/s")</f>
        <v>2</v>
      </c>
      <c r="AG5" s="78">
        <f t="shared" ref="AG5:AG44" si="13">IF($S5=1,IF(ISNUMBER(AD5),IF((AD5-AD$3)&gt;0,AD5-AD$3,$P$4-AD$3+AD5)*(IF(AG$4=2,$V5,IF(AG$4=4,$W5,IF(AG$4=7,$X5,"!"))))," "),"")</f>
        <v>0.14530903000487427</v>
      </c>
      <c r="AH5" s="79">
        <f t="shared" ref="AH5:AH44" si="14">IF(ISNUMBER(AF5),RANK(AG5,AG$5:AG$44,1),AF5)</f>
        <v>2</v>
      </c>
      <c r="AI5" s="77">
        <v>7.9270833333333332E-2</v>
      </c>
      <c r="AJ5" s="78">
        <f t="shared" ref="AJ5:AJ44" si="15">IF(AND($S5=1,AI$3&gt;0),IF(ISNUMBER(AI5),IF((AI5-AI$3)&gt;0,AI5-AI$3,$P$4-AI$3+AI5)," "),"")</f>
        <v>0.73203703704160727</v>
      </c>
      <c r="AK5" s="79">
        <f t="shared" ref="AK5:AK44" si="16">IF($S5=1,IF(ISNUMBER(AI5),RANK(AJ5,AJ$5:AJ$44,1),AI5),"n/s")</f>
        <v>3</v>
      </c>
      <c r="AL5" s="78">
        <f t="shared" ref="AL5:AL44" si="17">IF($S5=1,IF(ISNUMBER(AI5),IF((AI5-AI$3)&gt;0,AI5-AI$3,$P$4-AI$3+AI5)*(IF(AL$4=2,$V5,IF(AL$4=4,$W5,IF(AL$4=7,$X5,"!"))))," "),"")</f>
        <v>0.73430053769620185</v>
      </c>
      <c r="AM5" s="79">
        <f t="shared" ref="AM5:AM44" si="18">IF(ISNUMBER(AK5),RANK(AL5,AL$5:AL$44,1),AK5)</f>
        <v>3</v>
      </c>
      <c r="AN5" s="77">
        <v>0.74328703703703702</v>
      </c>
      <c r="AO5" s="78">
        <f t="shared" ref="AO5:AO44" si="19">IF(AND($S5=1,AN$3&gt;0),IF(ISNUMBER(AN5),IF((AN5-AN$3)&gt;0,AN5-AN$3,$P$4-AN$3+AN5)," "),"")</f>
        <v>8.3564814814814814E-2</v>
      </c>
      <c r="AP5" s="79">
        <f t="shared" ref="AP5:AP44" si="20">IF($S5=1,IF(ISNUMBER(AN5),RANK(AO5,AO$5:AO$44,1),AN5),"n/s")</f>
        <v>2</v>
      </c>
      <c r="AQ5" s="78">
        <f t="shared" ref="AQ5:AQ44" si="21">IF($S5=1,IF(ISNUMBER(AN5),IF((AN5-AN$3)&gt;0,AN5-AN$3,$P$4-AN$3+AN5)*(IF(AQ$4=2,$V5,IF(AQ$4=4,$W5,IF(AQ$4=7,$X5,"!"))))," "),"")</f>
        <v>8.3851735877741376E-2</v>
      </c>
      <c r="AR5" s="79">
        <f t="shared" ref="AR5:AR44" si="22">IF(ISNUMBER(AP5),RANK(AQ5,AQ$5:AQ$44,1),AP5)</f>
        <v>2</v>
      </c>
      <c r="AS5" s="77">
        <v>0.80393518518518514</v>
      </c>
      <c r="AT5" s="78">
        <f t="shared" ref="AT5:AT44" si="23">IF(AND($S5=1,AS$3&gt;0),IF(ISNUMBER(AS5),IF((AS5-AS$3)&gt;0,AS5-AS$3,$P$4-AS$3+AS5)," "),"")</f>
        <v>4.3518518518518512E-2</v>
      </c>
      <c r="AU5" s="79">
        <f t="shared" ref="AU5:AU44" si="24">IF($S5=1,IF(ISNUMBER(AS5),RANK(AT5,AT$5:AT$44,1),AS5),"n/s")</f>
        <v>4</v>
      </c>
      <c r="AV5" s="78">
        <f t="shared" ref="AV5:AV44" si="25">IF($S5=1,IF(ISNUMBER(AS5),IF((AS5-AS$3)&gt;0,AS5-AS$3,$P$4-AS$3+AS5)*(IF(AV$4=2,$V5,IF(AV$4=4,$W5,IF(AV$4=7,$X5,"!"))))," "),"")</f>
        <v>4.3653080282704294E-2</v>
      </c>
      <c r="AW5" s="79">
        <f t="shared" ref="AW5:AW44" si="26">IF(ISNUMBER(AU5),RANK(AV5,AV$5:AV$44,1),AU5)</f>
        <v>4</v>
      </c>
      <c r="AX5" s="77">
        <v>0.72864583333333333</v>
      </c>
      <c r="AY5" s="78">
        <f t="shared" ref="AY5:AY44" si="27">IF(AND($S5=1,AX$3&gt;0),IF(ISNUMBER(AX5),IF((AX5-AX$3)&gt;0,AX5-AX$3,$P$4-AX$3+AX5)," "),"")</f>
        <v>7.5868055555555536E-2</v>
      </c>
      <c r="AZ5" s="79">
        <f t="shared" ref="AZ5:AZ44" si="28">IF($S5=1,IF(ISNUMBER(AX5),RANK(AY5,AY$5:AY$44,1),AX5),"n/s")</f>
        <v>1</v>
      </c>
      <c r="BA5" s="78">
        <f t="shared" ref="BA5:BA44" si="29">IF($S5=1,IF(ISNUMBER(AX5),IF((AX5-AX$3)&gt;0,AX5-AX$3,$P$4-AX$3+AX5)*(IF(BA$4=2,$V5,IF(BA$4=4,$W5,IF(BA$4=7,$X5,"!"))))," "),"")</f>
        <v>7.6102643950299628E-2</v>
      </c>
      <c r="BB5" s="79">
        <f t="shared" ref="BB5:BB44" si="30">IF(ISNUMBER(AZ5),RANK(BA5,BA$5:BA$44,1),AZ5)</f>
        <v>1</v>
      </c>
      <c r="BC5" s="77">
        <v>0.67248842592592595</v>
      </c>
      <c r="BD5" s="78">
        <f t="shared" ref="BD5:BD44" si="31">IF(AND($S5=1,BC$3&gt;0),IF(ISNUMBER(BC5),IF((BC5-BC$3)&gt;0,BC5-BC$3,$P$4-BC$3+BC5)," "),"")</f>
        <v>0.24193287037037037</v>
      </c>
      <c r="BE5" s="79">
        <f t="shared" ref="BE5:BE44" si="32">IF($S5=1,IF(ISNUMBER(BC5),RANK(BD5,BD$5:BD$44,1),BC5),"n/s")</f>
        <v>1</v>
      </c>
      <c r="BF5" s="78">
        <f t="shared" ref="BF5:BF44" si="33">IF($S5=1,IF(ISNUMBER(BC5),IF((BC5-BC$3)&gt;0,BC5-BC$3,$P$4-BC$3+BC5)*(IF(BF$4=2,$V5,IF(BF$4=4,$W5,IF(BF$4=7,$X5,"!"))))," "),"")</f>
        <v>0.24268094073121491</v>
      </c>
      <c r="BG5" s="79">
        <f t="shared" ref="BG5:BG44" si="34">IF(ISNUMBER(BE5),RANK(BF5,BF$5:BF$44,1),BE5)</f>
        <v>1</v>
      </c>
      <c r="BH5" s="77">
        <v>0.55046296296296293</v>
      </c>
      <c r="BI5" s="78">
        <f t="shared" ref="BI5:BI44" si="35">IF(AND($S5=1,BH$3&gt;0),IF(ISNUMBER(BH5),IF((BH5-BH$3)&gt;0,BH5-BH$3,$P$4-BH$3+BH5)," "),"")</f>
        <v>0.12199074074074073</v>
      </c>
      <c r="BJ5" s="79">
        <f t="shared" ref="BJ5:BJ44" si="36">IF($S5=1,IF(ISNUMBER(BH5),RANK(BI5,BI$5:BI$44,1),BH5),"n/s")</f>
        <v>3</v>
      </c>
      <c r="BK5" s="78">
        <f t="shared" ref="BK5:BK44" si="37">IF($S5=1,IF(ISNUMBER(BH5),IF((BH5-BH$3)&gt;0,BH5-BH$3,$P$4-BH$3+BH5)*(IF(BK$4=2,$V5,IF(BK$4=4,$W5,IF(BK$4=7,$X5,"!"))))," "),"")</f>
        <v>0.12240959780490222</v>
      </c>
      <c r="BL5" s="79">
        <f t="shared" ref="BL5:BL44" si="38">IF(ISNUMBER(BJ5),RANK(BK5,BK$5:BK$44,1),BJ5)</f>
        <v>3</v>
      </c>
      <c r="BM5" s="77"/>
      <c r="BN5" s="78" t="str">
        <f t="shared" ref="BN5:BN44" si="39">IF(AND($S5=1,BM$3&gt;0),IF(ISNUMBER(BM5),IF((BM5-BM$3)&gt;0,BM5-BM$3,$P$4-BM$3+BM5)," "),"")</f>
        <v/>
      </c>
      <c r="BO5" s="79">
        <f t="shared" ref="BO5:BO44" si="40">IF($S5=1,IF(ISNUMBER(BM5),RANK(BN5,BN$5:BN$44,1),BM5),"n/s")</f>
        <v>0</v>
      </c>
      <c r="BP5" s="78" t="str">
        <f t="shared" ref="BP5:BP44" si="41">IF($S5=1,IF(ISNUMBER(BM5),IF((BM5-BM$3)&gt;0,BM5-BM$3,$P$4-BM$3+BM5)*(IF(BP$4=2,$V5,IF(BP$4=4,$W5,IF(BP$4=7,$X5,"!"))))," "),"")</f>
        <v xml:space="preserve"> </v>
      </c>
      <c r="BQ5" s="79" t="e">
        <f t="shared" ref="BQ5:BQ44" si="42">IF(ISNUMBER(BO5),RANK(BP5,BP$5:BP$44,1),BO5)</f>
        <v>#VALUE!</v>
      </c>
      <c r="BR5" s="77"/>
      <c r="BS5" s="78" t="str">
        <f t="shared" ref="BS5:BS44" si="43">IF(AND($S5=1,BR$3&gt;0),IF(ISNUMBER(BR5),IF((BR5-BR$3)&gt;0,BR5-BR$3,$P$4-BR$3+BR5)," "),"")</f>
        <v/>
      </c>
      <c r="BT5" s="79">
        <f t="shared" ref="BT5:BT44" si="44">IF($S5=1,IF(ISNUMBER(BR5),RANK(BS5,BS$5:BS$44,1),BR5),"n/s")</f>
        <v>0</v>
      </c>
      <c r="BU5" s="78" t="str">
        <f t="shared" ref="BU5:BU44" si="45">IF($S5=1,IF(ISNUMBER(BR5),IF((BR5-BR$3)&gt;0,BR5-BR$3,$P$4-BR$3+BR5)*(IF(BU$4=2,$V5,IF(BU$4=4,$W5,IF(BU$4=7,$X5,"!"))))," "),"")</f>
        <v xml:space="preserve"> </v>
      </c>
      <c r="BV5" s="79" t="e">
        <f t="shared" ref="BV5:BV44" si="46">IF(ISNUMBER(BT5),RANK(BU5,BU$5:BU$44,1),BT5)</f>
        <v>#VALUE!</v>
      </c>
      <c r="BW5" s="33"/>
      <c r="BX5" s="80">
        <f t="shared" ref="BX5:BX44" si="47">U5</f>
        <v>1</v>
      </c>
      <c r="BY5" s="81">
        <f t="shared" ref="BY5:BY44" si="48">AC5</f>
        <v>2</v>
      </c>
      <c r="BZ5" s="82">
        <f t="shared" ref="BZ5:BZ44" si="49">IF(ISNUMBER(BY5),VLOOKUP(BY5,$CA$5:$CB$44,2),IF(ISTEXT(BY5),IF((BY5="n/f"),0.25,0)," "))</f>
        <v>8</v>
      </c>
      <c r="CA5" s="83">
        <v>1</v>
      </c>
      <c r="CB5" s="83">
        <f>$BY$45+0.25</f>
        <v>9.25</v>
      </c>
      <c r="CC5" s="81">
        <f t="shared" ref="CC5:CC44" si="50">AH5</f>
        <v>2</v>
      </c>
      <c r="CD5" s="82">
        <f t="shared" ref="CD5:CD44" si="51">IF(ISNUMBER(CC5),VLOOKUP(CC5,$CH$5:$CI$44,2),IF(ISTEXT(CC5),IF((CC5="n/f"),0.25,0)," "))</f>
        <v>4</v>
      </c>
      <c r="CE5" s="82">
        <f t="shared" ref="CE5:CE44" si="52">IF($CC$45&gt;0,IF(OR(ISNUMBER(CC5),(CC5="n/f")),SUM(BZ5,CD5),BZ5)," ")</f>
        <v>12</v>
      </c>
      <c r="CF5" s="84">
        <f t="shared" ref="CF5:CF44" si="53">IF(ISNUMBER(CE5),VLOOKUP(CE5,$CG$5:$CH$44,2,FALSE)," ")</f>
        <v>3</v>
      </c>
      <c r="CG5" s="83">
        <f t="shared" ref="CG5:CG44" si="54">IF(ISNUMBER(LARGE($CE$5:$CE$44,CH5)),LARGE($CE$5:$CE$44,CH5)," ")</f>
        <v>12.25</v>
      </c>
      <c r="CH5" s="83">
        <v>1</v>
      </c>
      <c r="CI5" s="85">
        <f>$CC$45+0.25</f>
        <v>5.25</v>
      </c>
      <c r="CJ5" s="81">
        <f t="shared" ref="CJ5:CJ44" si="55">AM5</f>
        <v>3</v>
      </c>
      <c r="CK5" s="174">
        <f>IF(ISNUMBER(CJ5),VLOOKUP(CJ5,$CO$5:$CP$44,2),IF(ISTEXT(CJ5),IF((CJ5="n/f"),0.25,0)," "))*2</f>
        <v>10</v>
      </c>
      <c r="CL5" s="82">
        <f t="shared" ref="CL5:CL44" si="56">IF($CJ$45&gt;0,IF(OR(ISNUMBER(CJ5),(CJ5="n/f")),SUM(CE5,CK5),CE5)," ")</f>
        <v>22</v>
      </c>
      <c r="CM5" s="84">
        <f t="shared" ref="CM5:CM44" si="57">IF(ISNUMBER(CL5),VLOOKUP(CL5,$CN$5:$CO$44,2,FALSE)," ")</f>
        <v>3</v>
      </c>
      <c r="CN5" s="83">
        <f t="shared" ref="CN5:CN44" si="58">IF(ISNUMBER(LARGE($CL$5:$CL$44,CO5)),LARGE($CL$5:$CL$44,CO5)," ")</f>
        <v>26.75</v>
      </c>
      <c r="CO5" s="83">
        <v>1</v>
      </c>
      <c r="CP5" s="85">
        <f>$CJ$45+0.25</f>
        <v>7.25</v>
      </c>
      <c r="CQ5" s="81">
        <f t="shared" ref="CQ5:CQ44" si="59">AR5</f>
        <v>2</v>
      </c>
      <c r="CR5" s="82">
        <f t="shared" ref="CR5:CR44" si="60">IF(ISNUMBER(CQ5),VLOOKUP(CQ5,$CV$5:$CW$44,2),IF(ISTEXT(CQ5),IF((CQ5="n/f"),0.25,0)," "))</f>
        <v>7</v>
      </c>
      <c r="CS5" s="82">
        <f t="shared" ref="CS5:CS44" si="61">IF($CQ$45&gt;0,IF(OR(ISNUMBER(CQ5),(CQ5="n/f")),SUM(CL5,CR5),CL5)," ")</f>
        <v>29</v>
      </c>
      <c r="CT5" s="84">
        <f t="shared" ref="CT5:CT44" si="62">IF(ISNUMBER(CS5),VLOOKUP(CS5,$CU$5:$CV$44,2,FALSE)," ")</f>
        <v>2</v>
      </c>
      <c r="CU5" s="83">
        <f t="shared" ref="CU5:CU44" si="63">IF(ISNUMBER(LARGE($CS$5:$CS$44,CV5)),LARGE($CS$5:$CS$44,CV5)," ")</f>
        <v>35</v>
      </c>
      <c r="CV5" s="83">
        <v>1</v>
      </c>
      <c r="CW5" s="85">
        <f>$CQ$45+0.25</f>
        <v>8.25</v>
      </c>
      <c r="CX5" s="81">
        <f t="shared" ref="CX5:CX44" si="64">AW5</f>
        <v>4</v>
      </c>
      <c r="CY5" s="82">
        <f t="shared" ref="CY5:CY44" si="65">IF(ISNUMBER(CX5),VLOOKUP(CX5,$DC$5:$DD$44,2),IF(ISTEXT(CX5),IF((CX5="n/f"),0.25,0)," "))</f>
        <v>3</v>
      </c>
      <c r="CZ5" s="82">
        <f t="shared" ref="CZ5:CZ44" si="66">IF($CX$45&gt;0,IF(OR(ISNUMBER(CX5),(CX5="n/f")),SUM(CS5,CY5),CS5)," ")</f>
        <v>32</v>
      </c>
      <c r="DA5" s="84">
        <f t="shared" ref="DA5:DA44" si="67">IF(ISNUMBER(CZ5),VLOOKUP(CZ5,$DB$5:$DC$44,2,FALSE)," ")</f>
        <v>3</v>
      </c>
      <c r="DB5" s="83">
        <f t="shared" ref="DB5:DB44" si="68">IF(ISNUMBER(LARGE($CZ$5:$CZ$44,DC5)),LARGE($CZ$5:$CZ$44,DC5)," ")</f>
        <v>41.25</v>
      </c>
      <c r="DC5" s="83">
        <v>1</v>
      </c>
      <c r="DD5" s="85">
        <f>$CX$45+0.25</f>
        <v>6.25</v>
      </c>
      <c r="DE5" s="81">
        <f t="shared" ref="DE5:DE44" si="69">BB5</f>
        <v>1</v>
      </c>
      <c r="DF5" s="82">
        <f t="shared" ref="DF5:DF44" si="70">IF(ISNUMBER(DE5),VLOOKUP(DE5,$DJ$5:$DK$44,2),IF(ISTEXT(DE5),IF((DE5="n/f"),0.25,0)," "))</f>
        <v>7.25</v>
      </c>
      <c r="DG5" s="82">
        <f t="shared" ref="DG5:DG44" si="71">IF($DE$45&gt;0,IF(OR(ISNUMBER(DE5),(DE5="n/f")),SUM(CZ5,DF5),CZ5)," ")</f>
        <v>39.25</v>
      </c>
      <c r="DH5" s="84">
        <f t="shared" ref="DH5:DH43" si="72">IF(ISNUMBER(DG5),VLOOKUP(DG5,$DI$5:$DJ$44,2,FALSE)," ")</f>
        <v>2</v>
      </c>
      <c r="DI5" s="83">
        <f t="shared" ref="DI5:DI44" si="73">IF(ISNUMBER(LARGE($DG$5:$DG$44,DJ5)),LARGE($DG$5:$DG$44,DJ5)," ")</f>
        <v>47.25</v>
      </c>
      <c r="DJ5" s="83">
        <v>1</v>
      </c>
      <c r="DK5" s="85">
        <f>$DE$45+0.25</f>
        <v>7.25</v>
      </c>
      <c r="DL5" s="81">
        <f t="shared" ref="DL5:DL44" si="74">BG5</f>
        <v>1</v>
      </c>
      <c r="DM5" s="82">
        <f t="shared" ref="DM5:DM44" si="75">IF(ISNUMBER(DL5),VLOOKUP(DL5,$DQ$5:$DR$44,2),IF(ISTEXT(DL5),IF((DL5="n/f"),0.25,0)," "))</f>
        <v>7.25</v>
      </c>
      <c r="DN5" s="82">
        <f t="shared" ref="DN5:DN44" si="76">IF($DL$45&gt;0,IF(OR(ISNUMBER(DL5),(DL5="n/f")),SUM(DG5,DM5),DG5)," ")</f>
        <v>46.5</v>
      </c>
      <c r="DO5" s="84">
        <f t="shared" ref="DO5:DO44" si="77">IF(ISNUMBER(DN5),VLOOKUP(DN5,$DP$1:$DQ$44,2,FALSE)," ")</f>
        <v>2</v>
      </c>
      <c r="DP5" s="83">
        <f t="shared" ref="DP5:DP44" si="78">IF(ISNUMBER(LARGE($DN$1:$DN$44,DQ5)),LARGE($DN$1:$DN$44,DQ5)," ")</f>
        <v>53.25</v>
      </c>
      <c r="DQ5" s="83">
        <v>1</v>
      </c>
      <c r="DR5" s="83">
        <f>$DL$45+0.25</f>
        <v>7.25</v>
      </c>
      <c r="DS5" s="81">
        <f t="shared" ref="DS5:DS44" si="79">BL5</f>
        <v>3</v>
      </c>
      <c r="DT5" s="82">
        <f>IF(ISNUMBER(DS5),VLOOKUP(DS5,$DX$5:$DY$44,2),IF(ISTEXT(DS5),IF((DS5="n/f"),0.25,0)," "))</f>
        <v>5</v>
      </c>
      <c r="DU5" s="82">
        <f t="shared" ref="DU5:DU44" si="80">IF($DS$45&gt;0,IF(OR(ISNUMBER(DS5),(DS5="n/f")),SUM(DN5,DT5),DN5)," ")</f>
        <v>51.5</v>
      </c>
      <c r="DV5" s="84">
        <f t="shared" ref="DV5:DV44" si="81">IF(ISNUMBER(DU5),VLOOKUP(DU5,$DW$1:$DX$44,2,FALSE)," ")</f>
        <v>2</v>
      </c>
      <c r="DW5" s="83">
        <f t="shared" ref="DW5:DW44" si="82">IF(ISNUMBER(LARGE($DU$1:$DU$44,DX5)),LARGE($DU$1:$DU$44,DX5)," ")</f>
        <v>60.5</v>
      </c>
      <c r="DX5" s="83">
        <v>1</v>
      </c>
      <c r="DY5" s="85">
        <f>$DS$45+0.25</f>
        <v>7.25</v>
      </c>
      <c r="DZ5" s="81" t="e">
        <f t="shared" ref="DZ5:DZ44" si="83">BQ5</f>
        <v>#VALUE!</v>
      </c>
      <c r="EA5" s="82" t="str">
        <f>IF(ISNUMBER(DZ5),VLOOKUP(DZ5,$DX$5:$DY$44,2),IF(ISTEXT(DZ5),IF((DZ5="n/f"),0.25,0)," "))</f>
        <v xml:space="preserve"> </v>
      </c>
      <c r="EB5" s="82" t="str">
        <f t="shared" ref="EB5:EB44" si="84">IF($DZ$45&gt;0,IF(OR(ISNUMBER(DZ5),(DZ5="n/f")),SUM(DU5,EA5),DU5)," ")</f>
        <v xml:space="preserve"> </v>
      </c>
      <c r="EC5" s="84" t="str">
        <f t="shared" ref="EC5:EC44" si="85">IF(ISNUMBER(EB5),VLOOKUP(EB5,$ED$1:$EE$44,2,FALSE)," ")</f>
        <v xml:space="preserve"> </v>
      </c>
      <c r="ED5" s="83" t="str">
        <f t="shared" ref="ED5:ED44" si="86">IF(ISNUMBER(LARGE($EB$1:$EB$44,EE5)),LARGE($EB$1:$EB$44,EE5)," ")</f>
        <v xml:space="preserve"> </v>
      </c>
      <c r="EE5" s="83">
        <v>1</v>
      </c>
      <c r="EF5" s="85">
        <f>$DZ$45+0.25</f>
        <v>0.25</v>
      </c>
      <c r="EG5" s="81" t="e">
        <f t="shared" ref="EG5:EG44" si="87">BV5</f>
        <v>#VALUE!</v>
      </c>
      <c r="EH5" s="82" t="str">
        <f>IF(ISNUMBER(EG5),VLOOKUP(EG5,$EE$5:$EF$44,2),IF(ISTEXT(EG5),IF((EG5="n/f"),0.25,0)," "))</f>
        <v xml:space="preserve"> </v>
      </c>
      <c r="EI5" s="82" t="str">
        <f t="shared" ref="EI5:EI44" si="88">IF($EG$45&gt;0,IF(OR(ISNUMBER(EG5),(EG5="n/f")),SUM(EB5,EH5),EB5)," ")</f>
        <v xml:space="preserve"> </v>
      </c>
      <c r="EJ5" s="84" t="str">
        <f t="shared" ref="EJ5:EJ44" si="89">IF(ISNUMBER(EI5),VLOOKUP(EI5,$EK$1:$EL$44,2,FALSE)," ")</f>
        <v xml:space="preserve"> </v>
      </c>
      <c r="EK5" s="83" t="str">
        <f t="shared" ref="EK5:EK44" si="90">IF(ISNUMBER(LARGE($EI$1:$EI$44,EL5)),LARGE($EI$1:$EI$44,EL5)," ")</f>
        <v xml:space="preserve"> </v>
      </c>
      <c r="EL5" s="83">
        <v>1</v>
      </c>
      <c r="EM5" s="85">
        <f>$EG$45+0.25</f>
        <v>0.25</v>
      </c>
      <c r="EN5" s="86">
        <f t="shared" ref="EN5:EN44" si="91">-MIN(IF(BZ5&gt;0,BZ5,99),IF(CD5&gt;0,CD5,99),IF(CK5&gt;0,CK5,99),IF(CR5&gt;0,CR5,99),IF(CY5&gt;0,CY5,99),IF(DF5&gt;0,DF5,99),IF(DM5&gt;0,DM5,99),IF(DT5&gt;0,DT5,99),IF(EA5&gt;0,EA5,99),IF(EH5&gt;0,EH5,99))</f>
        <v>-3</v>
      </c>
      <c r="EO5" s="65"/>
      <c r="EP5" s="87">
        <f t="shared" ref="EP5:EP43" si="92">MAX(EI5,EB5,DU5,DN5,DG5,CZ5,CS5,CL5,CE5,BZ5)+EN5+EO5</f>
        <v>48.5</v>
      </c>
      <c r="EQ5" s="88">
        <f t="shared" ref="EQ5:EQ44" si="93">IF(ISNUMBER(EP5),VLOOKUP(EP5,$ES$5:$ET$44,2,FALSE)," ")</f>
        <v>2</v>
      </c>
      <c r="ER5" s="89">
        <f t="shared" ref="ER5:ER44" si="94">IF(ISNUMBER(DS5),DS5,DS$45)+IF(ISNUMBER(DL5),DL5,DL$45)+IF(ISNUMBER(DE5),DE5,DE$45)+IF(ISNUMBER(CX5),CX5,CX$45)+IF(ISNUMBER(CQ5),CQ5,CQ$45)+IF(ISNUMBER(CJ5),CJ5,CJ$45)+IF(ISNUMBER(CC5),CC5,CC$45)+IF(ISNUMBER(BY5),BY5,BY$45)</f>
        <v>18</v>
      </c>
      <c r="ES5" s="90">
        <f t="shared" ref="ES5:ES44" si="95">IF(ISNUMBER(LARGE($EP$1:$EP$44,ET5)),LARGE($EP$1:$EP$44,ET5)," ")</f>
        <v>57.5</v>
      </c>
      <c r="ET5" s="91">
        <v>1</v>
      </c>
      <c r="EU5" s="91">
        <v>1</v>
      </c>
      <c r="EV5" s="84">
        <f t="shared" ref="EV5:EV44" si="96">EQ5</f>
        <v>2</v>
      </c>
      <c r="EW5" s="92" t="str">
        <f t="shared" ref="EW5:EW44" si="97">P5</f>
        <v>Михаил Бушмакин</v>
      </c>
      <c r="EX5" s="93">
        <f t="shared" ref="EX5:EX44" si="98">U5</f>
        <v>1</v>
      </c>
    </row>
    <row r="6" spans="1:154">
      <c r="A6" s="66">
        <v>2</v>
      </c>
      <c r="B6" s="48" t="s">
        <v>63</v>
      </c>
      <c r="C6" s="67">
        <v>18.649999999999999</v>
      </c>
      <c r="D6" s="67">
        <v>9.1999999999999993</v>
      </c>
      <c r="E6" s="67">
        <v>18.899999999999999</v>
      </c>
      <c r="F6" s="67">
        <v>6.3</v>
      </c>
      <c r="G6" s="67">
        <v>16</v>
      </c>
      <c r="H6" s="67">
        <v>2.4</v>
      </c>
      <c r="I6" s="68">
        <v>18.5</v>
      </c>
      <c r="J6" s="69">
        <f t="shared" ref="J6:J11" si="99">0.5*(C6*D6+E6*F6)</f>
        <v>145.32499999999999</v>
      </c>
      <c r="K6" s="70">
        <f t="shared" si="0"/>
        <v>47.503999999999998</v>
      </c>
      <c r="L6" s="70">
        <f t="shared" si="1"/>
        <v>47.608823529411765</v>
      </c>
      <c r="M6" s="71"/>
      <c r="N6" s="48">
        <f>K6*$N$2</f>
        <v>2.3752</v>
      </c>
      <c r="O6" s="95" t="s">
        <v>69</v>
      </c>
      <c r="P6" s="72" t="s">
        <v>82</v>
      </c>
      <c r="Q6" s="73">
        <f t="shared" si="2"/>
        <v>47.503999999999998</v>
      </c>
      <c r="R6" s="73">
        <f t="shared" si="3"/>
        <v>49.984023529411765</v>
      </c>
      <c r="S6" s="74">
        <v>1</v>
      </c>
      <c r="T6" s="74" t="s">
        <v>74</v>
      </c>
      <c r="U6" s="75">
        <v>3</v>
      </c>
      <c r="V6" s="76">
        <f t="shared" si="4"/>
        <v>0.9993899796999185</v>
      </c>
      <c r="W6" s="76">
        <f t="shared" si="5"/>
        <v>0.99946115063002838</v>
      </c>
      <c r="X6" s="76">
        <f t="shared" si="6"/>
        <v>1.0030920575600137</v>
      </c>
      <c r="Y6" s="77">
        <v>0.65182870370370372</v>
      </c>
      <c r="Z6" s="78">
        <f t="shared" si="7"/>
        <v>0.2073842592592593</v>
      </c>
      <c r="AA6" s="79">
        <f t="shared" si="8"/>
        <v>4</v>
      </c>
      <c r="AB6" s="78">
        <f t="shared" si="9"/>
        <v>0.20802550332592973</v>
      </c>
      <c r="AC6" s="79">
        <f t="shared" si="10"/>
        <v>4</v>
      </c>
      <c r="AD6" s="77">
        <v>0.52182870370370371</v>
      </c>
      <c r="AE6" s="78">
        <f t="shared" si="11"/>
        <v>0.15168981481481486</v>
      </c>
      <c r="AF6" s="79">
        <f t="shared" si="12"/>
        <v>4</v>
      </c>
      <c r="AG6" s="78">
        <f t="shared" si="13"/>
        <v>0.15215884845349009</v>
      </c>
      <c r="AH6" s="79">
        <f t="shared" si="14"/>
        <v>4</v>
      </c>
      <c r="AI6" s="77">
        <v>0.17542824074074073</v>
      </c>
      <c r="AJ6" s="78">
        <f t="shared" si="15"/>
        <v>0.82819444444901469</v>
      </c>
      <c r="AK6" s="79">
        <f t="shared" si="16"/>
        <v>5</v>
      </c>
      <c r="AL6" s="78">
        <f t="shared" si="17"/>
        <v>0.83075526934213462</v>
      </c>
      <c r="AM6" s="79">
        <f t="shared" si="18"/>
        <v>5</v>
      </c>
      <c r="AN6" s="77">
        <v>0.75381944444444438</v>
      </c>
      <c r="AO6" s="78">
        <f t="shared" si="19"/>
        <v>9.4097222222222165E-2</v>
      </c>
      <c r="AP6" s="79">
        <f t="shared" si="20"/>
        <v>7</v>
      </c>
      <c r="AQ6" s="78">
        <f t="shared" si="21"/>
        <v>9.4046517993311637E-2</v>
      </c>
      <c r="AR6" s="79">
        <f t="shared" si="22"/>
        <v>7</v>
      </c>
      <c r="AS6" s="77">
        <v>0.80376157407407411</v>
      </c>
      <c r="AT6" s="78">
        <f t="shared" si="23"/>
        <v>4.3344907407407485E-2</v>
      </c>
      <c r="AU6" s="79">
        <f t="shared" si="24"/>
        <v>2</v>
      </c>
      <c r="AV6" s="78">
        <f t="shared" si="25"/>
        <v>4.3478932356044657E-2</v>
      </c>
      <c r="AW6" s="79">
        <f t="shared" si="26"/>
        <v>2</v>
      </c>
      <c r="AX6" s="77">
        <v>0.74084490740740738</v>
      </c>
      <c r="AY6" s="78">
        <f t="shared" si="27"/>
        <v>8.8067129629629592E-2</v>
      </c>
      <c r="AZ6" s="79">
        <f t="shared" si="28"/>
        <v>6</v>
      </c>
      <c r="BA6" s="78">
        <f t="shared" si="29"/>
        <v>8.8339438263589601E-2</v>
      </c>
      <c r="BB6" s="79">
        <f t="shared" si="30"/>
        <v>6</v>
      </c>
      <c r="BC6" s="77">
        <v>0.71268518518518509</v>
      </c>
      <c r="BD6" s="78">
        <f t="shared" si="31"/>
        <v>0.28212962962962951</v>
      </c>
      <c r="BE6" s="79">
        <f t="shared" si="32"/>
        <v>5</v>
      </c>
      <c r="BF6" s="78">
        <f t="shared" si="33"/>
        <v>0.2830019906838297</v>
      </c>
      <c r="BG6" s="79">
        <f t="shared" si="34"/>
        <v>5</v>
      </c>
      <c r="BH6" s="77">
        <v>0.54484953703703709</v>
      </c>
      <c r="BI6" s="78">
        <f t="shared" si="35"/>
        <v>0.11637731481481489</v>
      </c>
      <c r="BJ6" s="79">
        <f t="shared" si="36"/>
        <v>2</v>
      </c>
      <c r="BK6" s="78">
        <f t="shared" si="37"/>
        <v>0.11631460497204794</v>
      </c>
      <c r="BL6" s="79">
        <f t="shared" si="38"/>
        <v>2</v>
      </c>
      <c r="BM6" s="77"/>
      <c r="BN6" s="78" t="str">
        <f t="shared" si="39"/>
        <v/>
      </c>
      <c r="BO6" s="79">
        <f t="shared" si="40"/>
        <v>0</v>
      </c>
      <c r="BP6" s="78" t="str">
        <f t="shared" si="41"/>
        <v xml:space="preserve"> </v>
      </c>
      <c r="BQ6" s="79" t="e">
        <f t="shared" si="42"/>
        <v>#VALUE!</v>
      </c>
      <c r="BR6" s="77"/>
      <c r="BS6" s="78" t="str">
        <f t="shared" si="43"/>
        <v/>
      </c>
      <c r="BT6" s="79">
        <f t="shared" si="44"/>
        <v>0</v>
      </c>
      <c r="BU6" s="78" t="str">
        <f t="shared" si="45"/>
        <v xml:space="preserve"> </v>
      </c>
      <c r="BV6" s="79" t="e">
        <f t="shared" si="46"/>
        <v>#VALUE!</v>
      </c>
      <c r="BW6" s="33"/>
      <c r="BX6" s="80">
        <f t="shared" si="47"/>
        <v>3</v>
      </c>
      <c r="BY6" s="81">
        <f t="shared" si="48"/>
        <v>4</v>
      </c>
      <c r="BZ6" s="82">
        <f t="shared" si="49"/>
        <v>6</v>
      </c>
      <c r="CA6" s="83">
        <v>2</v>
      </c>
      <c r="CB6" s="83">
        <f t="shared" ref="CB6:CB44" si="100">$BY$45-CA5</f>
        <v>8</v>
      </c>
      <c r="CC6" s="81">
        <f t="shared" si="50"/>
        <v>4</v>
      </c>
      <c r="CD6" s="82">
        <f t="shared" si="51"/>
        <v>2</v>
      </c>
      <c r="CE6" s="82">
        <f t="shared" si="52"/>
        <v>8</v>
      </c>
      <c r="CF6" s="84">
        <f t="shared" si="53"/>
        <v>4</v>
      </c>
      <c r="CG6" s="83">
        <f t="shared" si="54"/>
        <v>12.25</v>
      </c>
      <c r="CH6" s="83">
        <v>2</v>
      </c>
      <c r="CI6" s="83">
        <f t="shared" ref="CI6:CI44" si="101">$CC$45-CH5</f>
        <v>4</v>
      </c>
      <c r="CJ6" s="81">
        <f t="shared" si="55"/>
        <v>5</v>
      </c>
      <c r="CK6" s="174">
        <f t="shared" ref="CK6:CK34" si="102">IF(ISNUMBER(CJ6),VLOOKUP(CJ6,$CO$5:$CP$44,2),IF(ISTEXT(CJ6),IF((CJ6="n/f"),0.25,0)," "))*2</f>
        <v>6</v>
      </c>
      <c r="CL6" s="82">
        <f t="shared" si="56"/>
        <v>14</v>
      </c>
      <c r="CM6" s="84">
        <f t="shared" si="57"/>
        <v>4</v>
      </c>
      <c r="CN6" s="83">
        <f t="shared" si="58"/>
        <v>24.25</v>
      </c>
      <c r="CO6" s="83">
        <v>2</v>
      </c>
      <c r="CP6" s="83">
        <f t="shared" ref="CP6:CP44" si="103">$CJ$45-CO5</f>
        <v>6</v>
      </c>
      <c r="CQ6" s="81">
        <f t="shared" si="59"/>
        <v>7</v>
      </c>
      <c r="CR6" s="82">
        <f t="shared" si="60"/>
        <v>2</v>
      </c>
      <c r="CS6" s="82">
        <f t="shared" si="61"/>
        <v>16</v>
      </c>
      <c r="CT6" s="84">
        <f t="shared" si="62"/>
        <v>4</v>
      </c>
      <c r="CU6" s="83">
        <f t="shared" si="63"/>
        <v>29</v>
      </c>
      <c r="CV6" s="83">
        <v>2</v>
      </c>
      <c r="CW6" s="83">
        <f t="shared" ref="CW6:CW44" si="104">$CQ$45-CV5</f>
        <v>7</v>
      </c>
      <c r="CX6" s="81">
        <f t="shared" si="64"/>
        <v>2</v>
      </c>
      <c r="CY6" s="82">
        <f t="shared" si="65"/>
        <v>5</v>
      </c>
      <c r="CZ6" s="82">
        <f t="shared" si="66"/>
        <v>21</v>
      </c>
      <c r="DA6" s="84">
        <f t="shared" si="67"/>
        <v>4</v>
      </c>
      <c r="DB6" s="83">
        <f t="shared" si="68"/>
        <v>32.25</v>
      </c>
      <c r="DC6" s="83">
        <v>2</v>
      </c>
      <c r="DD6" s="83">
        <f t="shared" ref="DD6:DD44" si="105">$CX$45-DC5</f>
        <v>5</v>
      </c>
      <c r="DE6" s="81">
        <f t="shared" si="69"/>
        <v>6</v>
      </c>
      <c r="DF6" s="82">
        <f t="shared" si="70"/>
        <v>2</v>
      </c>
      <c r="DG6" s="82">
        <f t="shared" si="71"/>
        <v>23</v>
      </c>
      <c r="DH6" s="84">
        <f t="shared" si="72"/>
        <v>4</v>
      </c>
      <c r="DI6" s="83">
        <f t="shared" si="73"/>
        <v>39.25</v>
      </c>
      <c r="DJ6" s="83">
        <v>2</v>
      </c>
      <c r="DK6" s="83">
        <f t="shared" ref="DK6:DK44" si="106">$DE$45-DJ5</f>
        <v>6</v>
      </c>
      <c r="DL6" s="81">
        <f t="shared" si="74"/>
        <v>5</v>
      </c>
      <c r="DM6" s="82">
        <f t="shared" si="75"/>
        <v>3</v>
      </c>
      <c r="DN6" s="82">
        <f t="shared" si="76"/>
        <v>26</v>
      </c>
      <c r="DO6" s="84">
        <f t="shared" si="77"/>
        <v>4</v>
      </c>
      <c r="DP6" s="83">
        <f t="shared" si="78"/>
        <v>46.5</v>
      </c>
      <c r="DQ6" s="83">
        <v>2</v>
      </c>
      <c r="DR6" s="83">
        <f t="shared" ref="DR6:DR44" si="107">$DL$45-DQ5</f>
        <v>6</v>
      </c>
      <c r="DS6" s="81">
        <f t="shared" si="79"/>
        <v>2</v>
      </c>
      <c r="DT6" s="82">
        <f t="shared" ref="DT6:DT44" si="108">IF(ISNUMBER(DS6),VLOOKUP(DS6,$DX$5:$DY$44,2),IF(ISTEXT(DS6),IF((DS6="n/f"),0.25,0)," "))</f>
        <v>6</v>
      </c>
      <c r="DU6" s="82">
        <f t="shared" si="80"/>
        <v>32</v>
      </c>
      <c r="DV6" s="84">
        <f t="shared" si="81"/>
        <v>4</v>
      </c>
      <c r="DW6" s="83">
        <f t="shared" si="82"/>
        <v>51.5</v>
      </c>
      <c r="DX6" s="83">
        <v>2</v>
      </c>
      <c r="DY6" s="83">
        <f t="shared" ref="DY6:DY44" si="109">$DS$45-DX5</f>
        <v>6</v>
      </c>
      <c r="DZ6" s="81" t="e">
        <f t="shared" si="83"/>
        <v>#VALUE!</v>
      </c>
      <c r="EA6" s="82" t="str">
        <f t="shared" ref="EA6:EA44" si="110">IF(ISNUMBER(DZ6),VLOOKUP(DZ6,$DQ$5:$DR$44,2),IF(ISTEXT(DZ6),IF((DZ6="n/f"),0.25,0)," "))</f>
        <v xml:space="preserve"> </v>
      </c>
      <c r="EB6" s="82" t="str">
        <f t="shared" si="84"/>
        <v xml:space="preserve"> </v>
      </c>
      <c r="EC6" s="84" t="str">
        <f t="shared" si="85"/>
        <v xml:space="preserve"> </v>
      </c>
      <c r="ED6" s="83" t="str">
        <f t="shared" si="86"/>
        <v xml:space="preserve"> </v>
      </c>
      <c r="EE6" s="83">
        <v>2</v>
      </c>
      <c r="EF6" s="83">
        <f t="shared" ref="EF6:EF44" si="111">$DZ$45-EE5</f>
        <v>-1</v>
      </c>
      <c r="EG6" s="81" t="e">
        <f t="shared" si="87"/>
        <v>#VALUE!</v>
      </c>
      <c r="EH6" s="82" t="str">
        <f t="shared" ref="EH6:EH44" si="112">IF(ISNUMBER(EG6),VLOOKUP(EG6,$DQ$5:$DR$44,2),IF(ISTEXT(EG6),IF((EG6="n/f"),0.25,0)," "))</f>
        <v xml:space="preserve"> </v>
      </c>
      <c r="EI6" s="82" t="str">
        <f t="shared" si="88"/>
        <v xml:space="preserve"> </v>
      </c>
      <c r="EJ6" s="84" t="str">
        <f t="shared" si="89"/>
        <v xml:space="preserve"> </v>
      </c>
      <c r="EK6" s="83" t="str">
        <f t="shared" si="90"/>
        <v xml:space="preserve"> </v>
      </c>
      <c r="EL6" s="83">
        <v>2</v>
      </c>
      <c r="EM6" s="83">
        <f t="shared" ref="EM6:EM44" si="113">$EG$45-EL5</f>
        <v>-1</v>
      </c>
      <c r="EN6" s="86">
        <f t="shared" si="91"/>
        <v>-2</v>
      </c>
      <c r="EO6" s="65"/>
      <c r="EP6" s="87">
        <f t="shared" si="92"/>
        <v>30</v>
      </c>
      <c r="EQ6" s="88">
        <f t="shared" si="93"/>
        <v>4</v>
      </c>
      <c r="ER6" s="89">
        <f t="shared" si="94"/>
        <v>35</v>
      </c>
      <c r="ES6" s="90">
        <f t="shared" si="95"/>
        <v>48.5</v>
      </c>
      <c r="ET6" s="91">
        <v>2</v>
      </c>
      <c r="EU6" s="91">
        <v>1</v>
      </c>
      <c r="EV6" s="84">
        <f t="shared" si="96"/>
        <v>4</v>
      </c>
      <c r="EW6" s="92" t="str">
        <f t="shared" si="97"/>
        <v>Олег Беркаусов</v>
      </c>
      <c r="EX6" s="93">
        <f t="shared" si="98"/>
        <v>3</v>
      </c>
    </row>
    <row r="7" spans="1:154" ht="12.75" customHeight="1">
      <c r="A7" s="66">
        <v>3</v>
      </c>
      <c r="B7" s="48" t="s">
        <v>63</v>
      </c>
      <c r="C7" s="67">
        <v>18.649999999999999</v>
      </c>
      <c r="D7" s="67">
        <v>9.1999999999999993</v>
      </c>
      <c r="E7" s="67">
        <v>18.899999999999999</v>
      </c>
      <c r="F7" s="67">
        <v>6.3</v>
      </c>
      <c r="G7" s="67">
        <v>16</v>
      </c>
      <c r="H7" s="67">
        <v>2.4</v>
      </c>
      <c r="I7" s="68">
        <v>18.5</v>
      </c>
      <c r="J7" s="69">
        <f t="shared" si="99"/>
        <v>145.32499999999999</v>
      </c>
      <c r="K7" s="70">
        <f t="shared" si="0"/>
        <v>47.503999999999998</v>
      </c>
      <c r="L7" s="70">
        <f t="shared" si="1"/>
        <v>47.608823529411765</v>
      </c>
      <c r="M7" s="71"/>
      <c r="N7" s="48">
        <f>K7*$N$2</f>
        <v>2.3752</v>
      </c>
      <c r="O7" s="95" t="s">
        <v>68</v>
      </c>
      <c r="P7" s="72" t="s">
        <v>81</v>
      </c>
      <c r="Q7" s="73">
        <f t="shared" si="2"/>
        <v>47.503999999999998</v>
      </c>
      <c r="R7" s="73">
        <f t="shared" si="3"/>
        <v>49.984023529411765</v>
      </c>
      <c r="S7" s="74">
        <v>1</v>
      </c>
      <c r="T7" s="74" t="s">
        <v>74</v>
      </c>
      <c r="U7" s="75">
        <v>5</v>
      </c>
      <c r="V7" s="76">
        <f t="shared" si="4"/>
        <v>0.9993899796999185</v>
      </c>
      <c r="W7" s="76">
        <f t="shared" si="5"/>
        <v>0.99946115063002838</v>
      </c>
      <c r="X7" s="76">
        <f t="shared" si="6"/>
        <v>1.0030920575600137</v>
      </c>
      <c r="Y7" s="99" t="s">
        <v>146</v>
      </c>
      <c r="Z7" s="78" t="str">
        <f t="shared" si="7"/>
        <v xml:space="preserve"> </v>
      </c>
      <c r="AA7" s="79" t="str">
        <f t="shared" si="8"/>
        <v>n/f</v>
      </c>
      <c r="AB7" s="78" t="str">
        <f t="shared" si="9"/>
        <v xml:space="preserve"> </v>
      </c>
      <c r="AC7" s="79" t="str">
        <f t="shared" si="10"/>
        <v>n/f</v>
      </c>
      <c r="AD7" s="77" t="s">
        <v>145</v>
      </c>
      <c r="AE7" s="78" t="str">
        <f t="shared" si="11"/>
        <v xml:space="preserve"> </v>
      </c>
      <c r="AF7" s="79" t="str">
        <f t="shared" si="12"/>
        <v>n/s</v>
      </c>
      <c r="AG7" s="78" t="str">
        <f t="shared" si="13"/>
        <v xml:space="preserve"> </v>
      </c>
      <c r="AH7" s="79" t="str">
        <f t="shared" si="14"/>
        <v>n/s</v>
      </c>
      <c r="AI7" s="77" t="s">
        <v>145</v>
      </c>
      <c r="AJ7" s="78" t="str">
        <f t="shared" si="15"/>
        <v xml:space="preserve"> </v>
      </c>
      <c r="AK7" s="79" t="str">
        <f t="shared" si="16"/>
        <v>n/s</v>
      </c>
      <c r="AL7" s="78" t="str">
        <f t="shared" si="17"/>
        <v xml:space="preserve"> </v>
      </c>
      <c r="AM7" s="79" t="str">
        <f t="shared" si="18"/>
        <v>n/s</v>
      </c>
      <c r="AN7" s="77" t="s">
        <v>145</v>
      </c>
      <c r="AO7" s="78" t="str">
        <f t="shared" si="19"/>
        <v xml:space="preserve"> </v>
      </c>
      <c r="AP7" s="79" t="str">
        <f t="shared" si="20"/>
        <v>n/s</v>
      </c>
      <c r="AQ7" s="78" t="str">
        <f t="shared" si="21"/>
        <v xml:space="preserve"> </v>
      </c>
      <c r="AR7" s="79" t="str">
        <f t="shared" si="22"/>
        <v>n/s</v>
      </c>
      <c r="AS7" s="77" t="s">
        <v>145</v>
      </c>
      <c r="AT7" s="78" t="str">
        <f t="shared" si="23"/>
        <v xml:space="preserve"> </v>
      </c>
      <c r="AU7" s="79" t="str">
        <f t="shared" si="24"/>
        <v>n/s</v>
      </c>
      <c r="AV7" s="78" t="str">
        <f t="shared" si="25"/>
        <v xml:space="preserve"> </v>
      </c>
      <c r="AW7" s="79" t="str">
        <f t="shared" si="26"/>
        <v>n/s</v>
      </c>
      <c r="AX7" s="77" t="s">
        <v>145</v>
      </c>
      <c r="AY7" s="78" t="str">
        <f t="shared" si="27"/>
        <v xml:space="preserve"> </v>
      </c>
      <c r="AZ7" s="79" t="str">
        <f t="shared" si="28"/>
        <v>n/s</v>
      </c>
      <c r="BA7" s="78" t="str">
        <f t="shared" si="29"/>
        <v xml:space="preserve"> </v>
      </c>
      <c r="BB7" s="79" t="str">
        <f t="shared" si="30"/>
        <v>n/s</v>
      </c>
      <c r="BC7" s="77" t="s">
        <v>145</v>
      </c>
      <c r="BD7" s="78" t="str">
        <f t="shared" si="31"/>
        <v xml:space="preserve"> </v>
      </c>
      <c r="BE7" s="79" t="str">
        <f t="shared" si="32"/>
        <v>n/s</v>
      </c>
      <c r="BF7" s="78" t="str">
        <f t="shared" si="33"/>
        <v xml:space="preserve"> </v>
      </c>
      <c r="BG7" s="79" t="str">
        <f t="shared" si="34"/>
        <v>n/s</v>
      </c>
      <c r="BH7" s="77" t="s">
        <v>145</v>
      </c>
      <c r="BI7" s="78" t="str">
        <f t="shared" si="35"/>
        <v xml:space="preserve"> </v>
      </c>
      <c r="BJ7" s="79" t="str">
        <f t="shared" si="36"/>
        <v>n/s</v>
      </c>
      <c r="BK7" s="78" t="str">
        <f t="shared" si="37"/>
        <v xml:space="preserve"> </v>
      </c>
      <c r="BL7" s="79" t="str">
        <f t="shared" si="38"/>
        <v>n/s</v>
      </c>
      <c r="BM7" s="77"/>
      <c r="BN7" s="78" t="str">
        <f t="shared" si="39"/>
        <v/>
      </c>
      <c r="BO7" s="79">
        <f t="shared" si="40"/>
        <v>0</v>
      </c>
      <c r="BP7" s="78" t="str">
        <f t="shared" si="41"/>
        <v xml:space="preserve"> </v>
      </c>
      <c r="BQ7" s="79" t="e">
        <f t="shared" si="42"/>
        <v>#VALUE!</v>
      </c>
      <c r="BR7" s="77"/>
      <c r="BS7" s="78" t="str">
        <f t="shared" si="43"/>
        <v/>
      </c>
      <c r="BT7" s="79">
        <f t="shared" si="44"/>
        <v>0</v>
      </c>
      <c r="BU7" s="78" t="str">
        <f t="shared" si="45"/>
        <v xml:space="preserve"> </v>
      </c>
      <c r="BV7" s="79" t="e">
        <f t="shared" si="46"/>
        <v>#VALUE!</v>
      </c>
      <c r="BW7" s="33"/>
      <c r="BX7" s="80">
        <f t="shared" si="47"/>
        <v>5</v>
      </c>
      <c r="BY7" s="81" t="str">
        <f t="shared" si="48"/>
        <v>n/f</v>
      </c>
      <c r="BZ7" s="82">
        <f t="shared" si="49"/>
        <v>0.25</v>
      </c>
      <c r="CA7" s="83">
        <v>3</v>
      </c>
      <c r="CB7" s="83">
        <f t="shared" si="100"/>
        <v>7</v>
      </c>
      <c r="CC7" s="81" t="str">
        <f t="shared" si="50"/>
        <v>n/s</v>
      </c>
      <c r="CD7" s="82">
        <f t="shared" si="51"/>
        <v>0</v>
      </c>
      <c r="CE7" s="82">
        <f t="shared" si="52"/>
        <v>0.25</v>
      </c>
      <c r="CF7" s="84">
        <f t="shared" si="53"/>
        <v>6</v>
      </c>
      <c r="CG7" s="83">
        <f t="shared" si="54"/>
        <v>12</v>
      </c>
      <c r="CH7" s="83">
        <v>3</v>
      </c>
      <c r="CI7" s="83">
        <f t="shared" si="101"/>
        <v>3</v>
      </c>
      <c r="CJ7" s="81" t="str">
        <f t="shared" si="55"/>
        <v>n/s</v>
      </c>
      <c r="CK7" s="174">
        <f t="shared" si="102"/>
        <v>0</v>
      </c>
      <c r="CL7" s="82">
        <f t="shared" si="56"/>
        <v>0.25</v>
      </c>
      <c r="CM7" s="84">
        <f t="shared" si="57"/>
        <v>9</v>
      </c>
      <c r="CN7" s="83">
        <f t="shared" si="58"/>
        <v>22</v>
      </c>
      <c r="CO7" s="83">
        <v>3</v>
      </c>
      <c r="CP7" s="83">
        <f t="shared" si="103"/>
        <v>5</v>
      </c>
      <c r="CQ7" s="81" t="str">
        <f t="shared" si="59"/>
        <v>n/s</v>
      </c>
      <c r="CR7" s="82">
        <f t="shared" si="60"/>
        <v>0</v>
      </c>
      <c r="CS7" s="82">
        <f t="shared" si="61"/>
        <v>0.25</v>
      </c>
      <c r="CT7" s="84">
        <f t="shared" si="62"/>
        <v>9</v>
      </c>
      <c r="CU7" s="83">
        <f t="shared" si="63"/>
        <v>28.25</v>
      </c>
      <c r="CV7" s="83">
        <v>3</v>
      </c>
      <c r="CW7" s="83">
        <f t="shared" si="104"/>
        <v>6</v>
      </c>
      <c r="CX7" s="81" t="str">
        <f t="shared" si="64"/>
        <v>n/s</v>
      </c>
      <c r="CY7" s="82">
        <f t="shared" si="65"/>
        <v>0</v>
      </c>
      <c r="CZ7" s="82">
        <f t="shared" si="66"/>
        <v>0.25</v>
      </c>
      <c r="DA7" s="84">
        <f t="shared" si="67"/>
        <v>9</v>
      </c>
      <c r="DB7" s="83">
        <f t="shared" si="68"/>
        <v>32</v>
      </c>
      <c r="DC7" s="83">
        <v>3</v>
      </c>
      <c r="DD7" s="83">
        <f t="shared" si="105"/>
        <v>4</v>
      </c>
      <c r="DE7" s="81" t="str">
        <f t="shared" si="69"/>
        <v>n/s</v>
      </c>
      <c r="DF7" s="96">
        <f t="shared" si="70"/>
        <v>0</v>
      </c>
      <c r="DG7" s="82">
        <f t="shared" si="71"/>
        <v>0.25</v>
      </c>
      <c r="DH7" s="84">
        <f t="shared" si="72"/>
        <v>9</v>
      </c>
      <c r="DI7" s="83">
        <f t="shared" si="73"/>
        <v>37.25</v>
      </c>
      <c r="DJ7" s="83">
        <v>3</v>
      </c>
      <c r="DK7" s="83">
        <f t="shared" si="106"/>
        <v>5</v>
      </c>
      <c r="DL7" s="81" t="str">
        <f t="shared" si="74"/>
        <v>n/s</v>
      </c>
      <c r="DM7" s="82">
        <f t="shared" si="75"/>
        <v>0</v>
      </c>
      <c r="DN7" s="82">
        <f t="shared" si="76"/>
        <v>0.25</v>
      </c>
      <c r="DO7" s="84">
        <f t="shared" si="77"/>
        <v>9</v>
      </c>
      <c r="DP7" s="83">
        <f t="shared" si="78"/>
        <v>42.25</v>
      </c>
      <c r="DQ7" s="83">
        <v>3</v>
      </c>
      <c r="DR7" s="83">
        <f t="shared" si="107"/>
        <v>5</v>
      </c>
      <c r="DS7" s="81" t="str">
        <f t="shared" si="79"/>
        <v>n/s</v>
      </c>
      <c r="DT7" s="82">
        <f t="shared" si="108"/>
        <v>0</v>
      </c>
      <c r="DU7" s="82">
        <f t="shared" si="80"/>
        <v>0.25</v>
      </c>
      <c r="DV7" s="84">
        <f t="shared" si="81"/>
        <v>9</v>
      </c>
      <c r="DW7" s="83">
        <f t="shared" si="82"/>
        <v>46.25</v>
      </c>
      <c r="DX7" s="83">
        <v>3</v>
      </c>
      <c r="DY7" s="83">
        <f t="shared" si="109"/>
        <v>5</v>
      </c>
      <c r="DZ7" s="81" t="e">
        <f t="shared" si="83"/>
        <v>#VALUE!</v>
      </c>
      <c r="EA7" s="82" t="str">
        <f t="shared" si="110"/>
        <v xml:space="preserve"> </v>
      </c>
      <c r="EB7" s="82" t="str">
        <f t="shared" si="84"/>
        <v xml:space="preserve"> </v>
      </c>
      <c r="EC7" s="84" t="str">
        <f t="shared" si="85"/>
        <v xml:space="preserve"> </v>
      </c>
      <c r="ED7" s="83" t="str">
        <f t="shared" si="86"/>
        <v xml:space="preserve"> </v>
      </c>
      <c r="EE7" s="83">
        <v>3</v>
      </c>
      <c r="EF7" s="83">
        <f t="shared" si="111"/>
        <v>-2</v>
      </c>
      <c r="EG7" s="81" t="e">
        <f t="shared" si="87"/>
        <v>#VALUE!</v>
      </c>
      <c r="EH7" s="82" t="str">
        <f t="shared" si="112"/>
        <v xml:space="preserve"> </v>
      </c>
      <c r="EI7" s="82" t="str">
        <f t="shared" si="88"/>
        <v xml:space="preserve"> </v>
      </c>
      <c r="EJ7" s="84" t="str">
        <f t="shared" si="89"/>
        <v xml:space="preserve"> </v>
      </c>
      <c r="EK7" s="83" t="str">
        <f t="shared" si="90"/>
        <v xml:space="preserve"> </v>
      </c>
      <c r="EL7" s="83">
        <v>3</v>
      </c>
      <c r="EM7" s="83">
        <f t="shared" si="113"/>
        <v>-2</v>
      </c>
      <c r="EN7" s="86">
        <f t="shared" si="91"/>
        <v>-0.25</v>
      </c>
      <c r="EO7" s="65"/>
      <c r="EP7" s="87">
        <f t="shared" si="92"/>
        <v>0</v>
      </c>
      <c r="EQ7" s="88">
        <f t="shared" si="93"/>
        <v>9</v>
      </c>
      <c r="ER7" s="89">
        <f t="shared" si="94"/>
        <v>56</v>
      </c>
      <c r="ES7" s="90">
        <f t="shared" si="95"/>
        <v>42.25</v>
      </c>
      <c r="ET7" s="91">
        <v>3</v>
      </c>
      <c r="EU7" s="91">
        <v>1</v>
      </c>
      <c r="EV7" s="84">
        <f t="shared" si="96"/>
        <v>9</v>
      </c>
      <c r="EW7" s="92" t="str">
        <f t="shared" si="97"/>
        <v>Александр Лавров</v>
      </c>
      <c r="EX7" s="93">
        <f t="shared" si="98"/>
        <v>5</v>
      </c>
    </row>
    <row r="8" spans="1:154" s="98" customFormat="1" ht="15">
      <c r="A8" s="66">
        <v>4</v>
      </c>
      <c r="B8" s="48" t="s">
        <v>63</v>
      </c>
      <c r="C8" s="67">
        <v>18.649999999999999</v>
      </c>
      <c r="D8" s="67">
        <v>9.1999999999999993</v>
      </c>
      <c r="E8" s="67">
        <v>18.899999999999999</v>
      </c>
      <c r="F8" s="67">
        <v>6.3</v>
      </c>
      <c r="G8" s="67">
        <v>16</v>
      </c>
      <c r="H8" s="67">
        <v>2.4</v>
      </c>
      <c r="I8" s="68">
        <v>18.5</v>
      </c>
      <c r="J8" s="69">
        <f t="shared" si="99"/>
        <v>145.32499999999999</v>
      </c>
      <c r="K8" s="70">
        <f t="shared" si="0"/>
        <v>47.503999999999998</v>
      </c>
      <c r="L8" s="70">
        <f t="shared" si="1"/>
        <v>47.608823529411765</v>
      </c>
      <c r="M8" s="71"/>
      <c r="N8" s="48">
        <f>K8*$N$2</f>
        <v>2.3752</v>
      </c>
      <c r="O8" s="97" t="s">
        <v>70</v>
      </c>
      <c r="P8" s="72" t="s">
        <v>109</v>
      </c>
      <c r="Q8" s="73">
        <f t="shared" si="2"/>
        <v>47.503999999999998</v>
      </c>
      <c r="R8" s="73">
        <f t="shared" si="3"/>
        <v>49.984023529411765</v>
      </c>
      <c r="S8" s="74">
        <v>1</v>
      </c>
      <c r="T8" s="74" t="s">
        <v>74</v>
      </c>
      <c r="U8" s="75">
        <v>6</v>
      </c>
      <c r="V8" s="76">
        <f t="shared" si="4"/>
        <v>0.9993899796999185</v>
      </c>
      <c r="W8" s="76">
        <f t="shared" si="5"/>
        <v>0.99946115063002838</v>
      </c>
      <c r="X8" s="76">
        <f t="shared" si="6"/>
        <v>1.0030920575600137</v>
      </c>
      <c r="Y8" s="99" t="s">
        <v>146</v>
      </c>
      <c r="Z8" s="78" t="str">
        <f t="shared" si="7"/>
        <v xml:space="preserve"> </v>
      </c>
      <c r="AA8" s="79" t="str">
        <f t="shared" si="8"/>
        <v>n/f</v>
      </c>
      <c r="AB8" s="78" t="str">
        <f t="shared" si="9"/>
        <v xml:space="preserve"> </v>
      </c>
      <c r="AC8" s="79" t="str">
        <f t="shared" si="10"/>
        <v>n/f</v>
      </c>
      <c r="AD8" s="77" t="s">
        <v>145</v>
      </c>
      <c r="AE8" s="78" t="str">
        <f t="shared" si="11"/>
        <v xml:space="preserve"> </v>
      </c>
      <c r="AF8" s="79" t="str">
        <f t="shared" si="12"/>
        <v>n/s</v>
      </c>
      <c r="AG8" s="78" t="str">
        <f t="shared" si="13"/>
        <v xml:space="preserve"> </v>
      </c>
      <c r="AH8" s="79" t="str">
        <f t="shared" si="14"/>
        <v>n/s</v>
      </c>
      <c r="AI8" s="77" t="s">
        <v>146</v>
      </c>
      <c r="AJ8" s="78" t="str">
        <f t="shared" si="15"/>
        <v xml:space="preserve"> </v>
      </c>
      <c r="AK8" s="79" t="str">
        <f t="shared" si="16"/>
        <v>n/f</v>
      </c>
      <c r="AL8" s="78" t="str">
        <f t="shared" si="17"/>
        <v xml:space="preserve"> </v>
      </c>
      <c r="AM8" s="79" t="str">
        <f t="shared" si="18"/>
        <v>n/f</v>
      </c>
      <c r="AN8" s="77">
        <v>0.75358796296296304</v>
      </c>
      <c r="AO8" s="78">
        <f t="shared" si="19"/>
        <v>9.3865740740740833E-2</v>
      </c>
      <c r="AP8" s="79">
        <f t="shared" si="20"/>
        <v>6</v>
      </c>
      <c r="AQ8" s="78">
        <f t="shared" si="21"/>
        <v>9.3815161245480769E-2</v>
      </c>
      <c r="AR8" s="79">
        <f t="shared" si="22"/>
        <v>6</v>
      </c>
      <c r="AS8" s="77">
        <v>0.80740740740740735</v>
      </c>
      <c r="AT8" s="78">
        <f t="shared" si="23"/>
        <v>4.6990740740740722E-2</v>
      </c>
      <c r="AU8" s="79">
        <f t="shared" si="24"/>
        <v>6</v>
      </c>
      <c r="AV8" s="78">
        <f t="shared" si="25"/>
        <v>4.7136038815898777E-2</v>
      </c>
      <c r="AW8" s="79">
        <f t="shared" si="26"/>
        <v>6</v>
      </c>
      <c r="AX8" s="77">
        <v>0.74761574074074078</v>
      </c>
      <c r="AY8" s="78">
        <f t="shared" si="27"/>
        <v>9.4837962962962985E-2</v>
      </c>
      <c r="AZ8" s="79">
        <f t="shared" si="28"/>
        <v>7</v>
      </c>
      <c r="BA8" s="78">
        <f t="shared" si="29"/>
        <v>9.5131207403318915E-2</v>
      </c>
      <c r="BB8" s="79">
        <f t="shared" si="30"/>
        <v>7</v>
      </c>
      <c r="BC8" s="77">
        <v>0.7305787037037037</v>
      </c>
      <c r="BD8" s="78">
        <f t="shared" si="31"/>
        <v>0.30002314814814812</v>
      </c>
      <c r="BE8" s="79">
        <f t="shared" si="32"/>
        <v>6</v>
      </c>
      <c r="BF8" s="78">
        <f t="shared" si="33"/>
        <v>0.30095083699155872</v>
      </c>
      <c r="BG8" s="79">
        <f t="shared" si="34"/>
        <v>6</v>
      </c>
      <c r="BH8" s="77">
        <v>0.56359953703703702</v>
      </c>
      <c r="BI8" s="78">
        <f t="shared" si="35"/>
        <v>0.13512731481481483</v>
      </c>
      <c r="BJ8" s="79">
        <f t="shared" si="36"/>
        <v>7</v>
      </c>
      <c r="BK8" s="78">
        <f t="shared" si="37"/>
        <v>0.13505450154636089</v>
      </c>
      <c r="BL8" s="79">
        <f t="shared" si="38"/>
        <v>7</v>
      </c>
      <c r="BM8" s="77"/>
      <c r="BN8" s="78" t="str">
        <f t="shared" si="39"/>
        <v/>
      </c>
      <c r="BO8" s="79">
        <f t="shared" si="40"/>
        <v>0</v>
      </c>
      <c r="BP8" s="78" t="str">
        <f t="shared" si="41"/>
        <v xml:space="preserve"> </v>
      </c>
      <c r="BQ8" s="79" t="e">
        <f t="shared" si="42"/>
        <v>#VALUE!</v>
      </c>
      <c r="BR8" s="77"/>
      <c r="BS8" s="78" t="str">
        <f t="shared" si="43"/>
        <v/>
      </c>
      <c r="BT8" s="79">
        <f t="shared" si="44"/>
        <v>0</v>
      </c>
      <c r="BU8" s="78" t="str">
        <f t="shared" si="45"/>
        <v xml:space="preserve"> </v>
      </c>
      <c r="BV8" s="79" t="e">
        <f t="shared" si="46"/>
        <v>#VALUE!</v>
      </c>
      <c r="BW8" s="33"/>
      <c r="BX8" s="80">
        <f t="shared" si="47"/>
        <v>6</v>
      </c>
      <c r="BY8" s="81" t="str">
        <f t="shared" si="48"/>
        <v>n/f</v>
      </c>
      <c r="BZ8" s="82">
        <f t="shared" si="49"/>
        <v>0.25</v>
      </c>
      <c r="CA8" s="83">
        <v>4</v>
      </c>
      <c r="CB8" s="83">
        <f t="shared" si="100"/>
        <v>6</v>
      </c>
      <c r="CC8" s="81" t="str">
        <f t="shared" si="50"/>
        <v>n/s</v>
      </c>
      <c r="CD8" s="82">
        <f t="shared" si="51"/>
        <v>0</v>
      </c>
      <c r="CE8" s="82">
        <f t="shared" si="52"/>
        <v>0.25</v>
      </c>
      <c r="CF8" s="84">
        <f t="shared" si="53"/>
        <v>6</v>
      </c>
      <c r="CG8" s="83">
        <f t="shared" si="54"/>
        <v>8</v>
      </c>
      <c r="CH8" s="83">
        <v>4</v>
      </c>
      <c r="CI8" s="83">
        <f t="shared" si="101"/>
        <v>2</v>
      </c>
      <c r="CJ8" s="81" t="str">
        <f t="shared" si="55"/>
        <v>n/f</v>
      </c>
      <c r="CK8" s="174">
        <f t="shared" si="102"/>
        <v>0.5</v>
      </c>
      <c r="CL8" s="82">
        <f t="shared" si="56"/>
        <v>0.75</v>
      </c>
      <c r="CM8" s="84">
        <f t="shared" si="57"/>
        <v>7</v>
      </c>
      <c r="CN8" s="83">
        <f t="shared" si="58"/>
        <v>14</v>
      </c>
      <c r="CO8" s="83">
        <v>4</v>
      </c>
      <c r="CP8" s="83">
        <f t="shared" si="103"/>
        <v>4</v>
      </c>
      <c r="CQ8" s="81">
        <f t="shared" si="59"/>
        <v>6</v>
      </c>
      <c r="CR8" s="82">
        <f t="shared" si="60"/>
        <v>3</v>
      </c>
      <c r="CS8" s="82">
        <f t="shared" si="61"/>
        <v>3.75</v>
      </c>
      <c r="CT8" s="84">
        <f t="shared" si="62"/>
        <v>8</v>
      </c>
      <c r="CU8" s="83">
        <f t="shared" si="63"/>
        <v>16</v>
      </c>
      <c r="CV8" s="83">
        <v>4</v>
      </c>
      <c r="CW8" s="83">
        <f t="shared" si="104"/>
        <v>5</v>
      </c>
      <c r="CX8" s="81">
        <f t="shared" si="64"/>
        <v>6</v>
      </c>
      <c r="CY8" s="82">
        <f t="shared" si="65"/>
        <v>1</v>
      </c>
      <c r="CZ8" s="82">
        <f t="shared" si="66"/>
        <v>4.75</v>
      </c>
      <c r="DA8" s="84">
        <f t="shared" si="67"/>
        <v>8</v>
      </c>
      <c r="DB8" s="83">
        <f t="shared" si="68"/>
        <v>21</v>
      </c>
      <c r="DC8" s="83">
        <v>4</v>
      </c>
      <c r="DD8" s="83">
        <f t="shared" si="105"/>
        <v>3</v>
      </c>
      <c r="DE8" s="81">
        <f t="shared" si="69"/>
        <v>7</v>
      </c>
      <c r="DF8" s="96">
        <f t="shared" si="70"/>
        <v>1</v>
      </c>
      <c r="DG8" s="82">
        <f t="shared" si="71"/>
        <v>5.75</v>
      </c>
      <c r="DH8" s="84">
        <f t="shared" si="72"/>
        <v>7</v>
      </c>
      <c r="DI8" s="83">
        <f t="shared" si="73"/>
        <v>23</v>
      </c>
      <c r="DJ8" s="83">
        <v>4</v>
      </c>
      <c r="DK8" s="83">
        <f t="shared" si="106"/>
        <v>4</v>
      </c>
      <c r="DL8" s="81">
        <f t="shared" si="74"/>
        <v>6</v>
      </c>
      <c r="DM8" s="82">
        <f t="shared" si="75"/>
        <v>2</v>
      </c>
      <c r="DN8" s="82">
        <f t="shared" si="76"/>
        <v>7.75</v>
      </c>
      <c r="DO8" s="84">
        <f t="shared" si="77"/>
        <v>7</v>
      </c>
      <c r="DP8" s="83">
        <f t="shared" si="78"/>
        <v>26</v>
      </c>
      <c r="DQ8" s="83">
        <v>4</v>
      </c>
      <c r="DR8" s="83">
        <f t="shared" si="107"/>
        <v>4</v>
      </c>
      <c r="DS8" s="81">
        <f t="shared" si="79"/>
        <v>7</v>
      </c>
      <c r="DT8" s="82">
        <f t="shared" si="108"/>
        <v>1</v>
      </c>
      <c r="DU8" s="82">
        <f t="shared" si="80"/>
        <v>8.75</v>
      </c>
      <c r="DV8" s="84">
        <f t="shared" si="81"/>
        <v>7</v>
      </c>
      <c r="DW8" s="83">
        <f t="shared" si="82"/>
        <v>32</v>
      </c>
      <c r="DX8" s="83">
        <v>4</v>
      </c>
      <c r="DY8" s="83">
        <f t="shared" si="109"/>
        <v>4</v>
      </c>
      <c r="DZ8" s="81" t="e">
        <f t="shared" si="83"/>
        <v>#VALUE!</v>
      </c>
      <c r="EA8" s="82" t="str">
        <f t="shared" si="110"/>
        <v xml:space="preserve"> </v>
      </c>
      <c r="EB8" s="82" t="str">
        <f t="shared" si="84"/>
        <v xml:space="preserve"> </v>
      </c>
      <c r="EC8" s="84" t="str">
        <f t="shared" si="85"/>
        <v xml:space="preserve"> </v>
      </c>
      <c r="ED8" s="83" t="str">
        <f t="shared" si="86"/>
        <v xml:space="preserve"> </v>
      </c>
      <c r="EE8" s="83">
        <v>4</v>
      </c>
      <c r="EF8" s="83">
        <f t="shared" si="111"/>
        <v>-3</v>
      </c>
      <c r="EG8" s="81" t="e">
        <f t="shared" si="87"/>
        <v>#VALUE!</v>
      </c>
      <c r="EH8" s="82" t="str">
        <f t="shared" si="112"/>
        <v xml:space="preserve"> </v>
      </c>
      <c r="EI8" s="82" t="str">
        <f t="shared" si="88"/>
        <v xml:space="preserve"> </v>
      </c>
      <c r="EJ8" s="84" t="str">
        <f t="shared" si="89"/>
        <v xml:space="preserve"> </v>
      </c>
      <c r="EK8" s="83" t="str">
        <f t="shared" si="90"/>
        <v xml:space="preserve"> </v>
      </c>
      <c r="EL8" s="83">
        <v>4</v>
      </c>
      <c r="EM8" s="83">
        <f t="shared" si="113"/>
        <v>-3</v>
      </c>
      <c r="EN8" s="86">
        <f t="shared" si="91"/>
        <v>-0.25</v>
      </c>
      <c r="EO8" s="65"/>
      <c r="EP8" s="87">
        <f t="shared" si="92"/>
        <v>8.5</v>
      </c>
      <c r="EQ8" s="88">
        <f t="shared" si="93"/>
        <v>7</v>
      </c>
      <c r="ER8" s="89">
        <f t="shared" si="94"/>
        <v>53</v>
      </c>
      <c r="ES8" s="90">
        <f t="shared" si="95"/>
        <v>30</v>
      </c>
      <c r="ET8" s="91">
        <v>4</v>
      </c>
      <c r="EU8" s="91">
        <v>1</v>
      </c>
      <c r="EV8" s="84">
        <f t="shared" si="96"/>
        <v>7</v>
      </c>
      <c r="EW8" s="92" t="str">
        <f t="shared" si="97"/>
        <v>Сергей Серёгин</v>
      </c>
      <c r="EX8" s="93">
        <f t="shared" si="98"/>
        <v>6</v>
      </c>
    </row>
    <row r="9" spans="1:154" s="98" customFormat="1" ht="15">
      <c r="A9" s="66">
        <v>5</v>
      </c>
      <c r="B9" s="48" t="s">
        <v>63</v>
      </c>
      <c r="C9" s="67">
        <v>18.649999999999999</v>
      </c>
      <c r="D9" s="67">
        <v>9.1999999999999993</v>
      </c>
      <c r="E9" s="67">
        <v>18.899999999999999</v>
      </c>
      <c r="F9" s="67">
        <v>6.3</v>
      </c>
      <c r="G9" s="67">
        <v>16</v>
      </c>
      <c r="H9" s="67">
        <v>2.4</v>
      </c>
      <c r="I9" s="68">
        <v>18.5</v>
      </c>
      <c r="J9" s="69">
        <f t="shared" si="99"/>
        <v>145.32499999999999</v>
      </c>
      <c r="K9" s="70">
        <f t="shared" si="0"/>
        <v>47.503999999999998</v>
      </c>
      <c r="L9" s="70">
        <f t="shared" si="1"/>
        <v>47.608823529411765</v>
      </c>
      <c r="M9" s="71"/>
      <c r="N9" s="48"/>
      <c r="O9" s="97" t="s">
        <v>67</v>
      </c>
      <c r="P9" s="72" t="s">
        <v>71</v>
      </c>
      <c r="Q9" s="73">
        <f t="shared" si="2"/>
        <v>47.503999999999998</v>
      </c>
      <c r="R9" s="73">
        <f t="shared" si="3"/>
        <v>47.608823529411765</v>
      </c>
      <c r="S9" s="74">
        <v>1</v>
      </c>
      <c r="T9" s="74" t="s">
        <v>74</v>
      </c>
      <c r="U9" s="75">
        <v>18</v>
      </c>
      <c r="V9" s="76">
        <f t="shared" si="4"/>
        <v>1.0038890535855751</v>
      </c>
      <c r="W9" s="76">
        <f t="shared" si="5"/>
        <v>1.0034335152128608</v>
      </c>
      <c r="X9" s="76">
        <f t="shared" si="6"/>
        <v>1.0030920575600137</v>
      </c>
      <c r="Y9" s="77">
        <v>0.60447916666666668</v>
      </c>
      <c r="Z9" s="78">
        <f t="shared" si="7"/>
        <v>0.16003472222222226</v>
      </c>
      <c r="AA9" s="79">
        <f t="shared" si="8"/>
        <v>3</v>
      </c>
      <c r="AB9" s="78">
        <f t="shared" si="9"/>
        <v>0.16052955879493419</v>
      </c>
      <c r="AC9" s="79">
        <f t="shared" si="10"/>
        <v>3</v>
      </c>
      <c r="AD9" s="77">
        <v>0.50981481481481483</v>
      </c>
      <c r="AE9" s="78">
        <f t="shared" si="11"/>
        <v>0.13967592592592598</v>
      </c>
      <c r="AF9" s="79">
        <f t="shared" si="12"/>
        <v>1</v>
      </c>
      <c r="AG9" s="78">
        <f t="shared" si="13"/>
        <v>0.14010781192863717</v>
      </c>
      <c r="AH9" s="79">
        <f t="shared" si="14"/>
        <v>1</v>
      </c>
      <c r="AI9" s="77">
        <v>5.6655092592592597E-2</v>
      </c>
      <c r="AJ9" s="78">
        <f t="shared" si="15"/>
        <v>0.70942129630086659</v>
      </c>
      <c r="AK9" s="79">
        <f t="shared" si="16"/>
        <v>2</v>
      </c>
      <c r="AL9" s="78">
        <f t="shared" si="17"/>
        <v>0.71161486778332839</v>
      </c>
      <c r="AM9" s="79">
        <f t="shared" si="18"/>
        <v>2</v>
      </c>
      <c r="AN9" s="77">
        <v>0.74971064814814825</v>
      </c>
      <c r="AO9" s="78">
        <f t="shared" si="19"/>
        <v>8.9988425925926041E-2</v>
      </c>
      <c r="AP9" s="79">
        <f t="shared" si="20"/>
        <v>4</v>
      </c>
      <c r="AQ9" s="78">
        <f t="shared" si="21"/>
        <v>9.0297402555324105E-2</v>
      </c>
      <c r="AR9" s="79">
        <f t="shared" si="22"/>
        <v>5</v>
      </c>
      <c r="AS9" s="99">
        <v>0.80385416666666665</v>
      </c>
      <c r="AT9" s="78">
        <f t="shared" si="23"/>
        <v>4.3437500000000018E-2</v>
      </c>
      <c r="AU9" s="79">
        <f t="shared" si="24"/>
        <v>3</v>
      </c>
      <c r="AV9" s="78">
        <f t="shared" si="25"/>
        <v>4.3571811250263118E-2</v>
      </c>
      <c r="AW9" s="79">
        <f t="shared" si="26"/>
        <v>3</v>
      </c>
      <c r="AX9" s="77">
        <v>0.73567129629629635</v>
      </c>
      <c r="AY9" s="78">
        <f t="shared" si="27"/>
        <v>8.2893518518518561E-2</v>
      </c>
      <c r="AZ9" s="79">
        <f t="shared" si="28"/>
        <v>3</v>
      </c>
      <c r="BA9" s="78">
        <f t="shared" si="29"/>
        <v>8.3149830049129889E-2</v>
      </c>
      <c r="BB9" s="79">
        <f t="shared" si="30"/>
        <v>3</v>
      </c>
      <c r="BC9" s="77">
        <v>0.70634259259259258</v>
      </c>
      <c r="BD9" s="78">
        <f t="shared" si="31"/>
        <v>0.275787037037037</v>
      </c>
      <c r="BE9" s="79">
        <f t="shared" si="32"/>
        <v>3</v>
      </c>
      <c r="BF9" s="78">
        <f t="shared" si="33"/>
        <v>0.27663978642986115</v>
      </c>
      <c r="BG9" s="79">
        <f t="shared" si="34"/>
        <v>3</v>
      </c>
      <c r="BH9" s="77">
        <v>0.55049768518518516</v>
      </c>
      <c r="BI9" s="78">
        <f t="shared" si="35"/>
        <v>0.12202546296296296</v>
      </c>
      <c r="BJ9" s="79">
        <f t="shared" si="36"/>
        <v>4</v>
      </c>
      <c r="BK9" s="78">
        <f t="shared" si="37"/>
        <v>0.12244443924640268</v>
      </c>
      <c r="BL9" s="79">
        <f t="shared" si="38"/>
        <v>4</v>
      </c>
      <c r="BM9" s="77"/>
      <c r="BN9" s="78" t="str">
        <f t="shared" si="39"/>
        <v/>
      </c>
      <c r="BO9" s="79">
        <f t="shared" si="40"/>
        <v>0</v>
      </c>
      <c r="BP9" s="78" t="str">
        <f t="shared" si="41"/>
        <v xml:space="preserve"> </v>
      </c>
      <c r="BQ9" s="79" t="e">
        <f t="shared" si="42"/>
        <v>#VALUE!</v>
      </c>
      <c r="BR9" s="77"/>
      <c r="BS9" s="78" t="str">
        <f t="shared" si="43"/>
        <v/>
      </c>
      <c r="BT9" s="79">
        <f t="shared" si="44"/>
        <v>0</v>
      </c>
      <c r="BU9" s="78" t="str">
        <f t="shared" si="45"/>
        <v xml:space="preserve"> </v>
      </c>
      <c r="BV9" s="79" t="e">
        <f t="shared" si="46"/>
        <v>#VALUE!</v>
      </c>
      <c r="BW9" s="33"/>
      <c r="BX9" s="80">
        <f t="shared" si="47"/>
        <v>18</v>
      </c>
      <c r="BY9" s="81">
        <f t="shared" si="48"/>
        <v>3</v>
      </c>
      <c r="BZ9" s="82">
        <f t="shared" si="49"/>
        <v>7</v>
      </c>
      <c r="CA9" s="83">
        <v>5</v>
      </c>
      <c r="CB9" s="83">
        <f t="shared" si="100"/>
        <v>5</v>
      </c>
      <c r="CC9" s="81">
        <f t="shared" si="50"/>
        <v>1</v>
      </c>
      <c r="CD9" s="82">
        <f t="shared" si="51"/>
        <v>5.25</v>
      </c>
      <c r="CE9" s="82">
        <f t="shared" si="52"/>
        <v>12.25</v>
      </c>
      <c r="CF9" s="84">
        <f t="shared" si="53"/>
        <v>1</v>
      </c>
      <c r="CG9" s="83">
        <f t="shared" si="54"/>
        <v>0.5</v>
      </c>
      <c r="CH9" s="83">
        <v>5</v>
      </c>
      <c r="CI9" s="83">
        <f t="shared" si="101"/>
        <v>1</v>
      </c>
      <c r="CJ9" s="81">
        <f t="shared" si="55"/>
        <v>2</v>
      </c>
      <c r="CK9" s="174">
        <f t="shared" si="102"/>
        <v>12</v>
      </c>
      <c r="CL9" s="82">
        <f t="shared" si="56"/>
        <v>24.25</v>
      </c>
      <c r="CM9" s="84">
        <f t="shared" si="57"/>
        <v>2</v>
      </c>
      <c r="CN9" s="83">
        <f t="shared" si="58"/>
        <v>8.25</v>
      </c>
      <c r="CO9" s="83">
        <v>5</v>
      </c>
      <c r="CP9" s="83">
        <f t="shared" si="103"/>
        <v>3</v>
      </c>
      <c r="CQ9" s="81">
        <f t="shared" si="59"/>
        <v>5</v>
      </c>
      <c r="CR9" s="82">
        <f t="shared" si="60"/>
        <v>4</v>
      </c>
      <c r="CS9" s="82">
        <f t="shared" si="61"/>
        <v>28.25</v>
      </c>
      <c r="CT9" s="84">
        <f t="shared" si="62"/>
        <v>3</v>
      </c>
      <c r="CU9" s="83">
        <f t="shared" si="63"/>
        <v>14.25</v>
      </c>
      <c r="CV9" s="83">
        <v>5</v>
      </c>
      <c r="CW9" s="83">
        <f t="shared" si="104"/>
        <v>4</v>
      </c>
      <c r="CX9" s="81">
        <f t="shared" si="64"/>
        <v>3</v>
      </c>
      <c r="CY9" s="82">
        <f t="shared" si="65"/>
        <v>4</v>
      </c>
      <c r="CZ9" s="82">
        <f t="shared" si="66"/>
        <v>32.25</v>
      </c>
      <c r="DA9" s="84">
        <f t="shared" si="67"/>
        <v>2</v>
      </c>
      <c r="DB9" s="83">
        <f t="shared" si="68"/>
        <v>14.25</v>
      </c>
      <c r="DC9" s="83">
        <v>5</v>
      </c>
      <c r="DD9" s="83">
        <f t="shared" si="105"/>
        <v>2</v>
      </c>
      <c r="DE9" s="81">
        <f t="shared" si="69"/>
        <v>3</v>
      </c>
      <c r="DF9" s="96">
        <f t="shared" si="70"/>
        <v>5</v>
      </c>
      <c r="DG9" s="82">
        <f t="shared" si="71"/>
        <v>37.25</v>
      </c>
      <c r="DH9" s="84">
        <f t="shared" si="72"/>
        <v>3</v>
      </c>
      <c r="DI9" s="83">
        <f t="shared" si="73"/>
        <v>17.25</v>
      </c>
      <c r="DJ9" s="83">
        <v>5</v>
      </c>
      <c r="DK9" s="83">
        <f t="shared" si="106"/>
        <v>3</v>
      </c>
      <c r="DL9" s="81">
        <f t="shared" si="74"/>
        <v>3</v>
      </c>
      <c r="DM9" s="82">
        <f t="shared" si="75"/>
        <v>5</v>
      </c>
      <c r="DN9" s="82">
        <f t="shared" si="76"/>
        <v>42.25</v>
      </c>
      <c r="DO9" s="84">
        <f t="shared" si="77"/>
        <v>3</v>
      </c>
      <c r="DP9" s="83">
        <f t="shared" si="78"/>
        <v>21.25</v>
      </c>
      <c r="DQ9" s="83">
        <v>5</v>
      </c>
      <c r="DR9" s="83">
        <f t="shared" si="107"/>
        <v>3</v>
      </c>
      <c r="DS9" s="81">
        <f t="shared" si="79"/>
        <v>4</v>
      </c>
      <c r="DT9" s="82">
        <f t="shared" si="108"/>
        <v>4</v>
      </c>
      <c r="DU9" s="82">
        <f t="shared" si="80"/>
        <v>46.25</v>
      </c>
      <c r="DV9" s="84">
        <f t="shared" si="81"/>
        <v>3</v>
      </c>
      <c r="DW9" s="83">
        <f t="shared" si="82"/>
        <v>24.25</v>
      </c>
      <c r="DX9" s="83">
        <v>5</v>
      </c>
      <c r="DY9" s="83">
        <f t="shared" si="109"/>
        <v>3</v>
      </c>
      <c r="DZ9" s="81" t="e">
        <f t="shared" si="83"/>
        <v>#VALUE!</v>
      </c>
      <c r="EA9" s="82" t="str">
        <f t="shared" si="110"/>
        <v xml:space="preserve"> </v>
      </c>
      <c r="EB9" s="82" t="str">
        <f t="shared" si="84"/>
        <v xml:space="preserve"> </v>
      </c>
      <c r="EC9" s="84" t="str">
        <f t="shared" si="85"/>
        <v xml:space="preserve"> </v>
      </c>
      <c r="ED9" s="83" t="str">
        <f t="shared" si="86"/>
        <v xml:space="preserve"> </v>
      </c>
      <c r="EE9" s="83">
        <v>5</v>
      </c>
      <c r="EF9" s="83">
        <f t="shared" si="111"/>
        <v>-4</v>
      </c>
      <c r="EG9" s="81" t="e">
        <f t="shared" si="87"/>
        <v>#VALUE!</v>
      </c>
      <c r="EH9" s="82" t="str">
        <f t="shared" si="112"/>
        <v xml:space="preserve"> </v>
      </c>
      <c r="EI9" s="82" t="str">
        <f t="shared" si="88"/>
        <v xml:space="preserve"> </v>
      </c>
      <c r="EJ9" s="84" t="str">
        <f t="shared" si="89"/>
        <v xml:space="preserve"> </v>
      </c>
      <c r="EK9" s="83" t="str">
        <f t="shared" si="90"/>
        <v xml:space="preserve"> </v>
      </c>
      <c r="EL9" s="83">
        <v>5</v>
      </c>
      <c r="EM9" s="83">
        <f t="shared" si="113"/>
        <v>-4</v>
      </c>
      <c r="EN9" s="86">
        <f t="shared" si="91"/>
        <v>-4</v>
      </c>
      <c r="EO9" s="65"/>
      <c r="EP9" s="100">
        <f t="shared" si="92"/>
        <v>42.25</v>
      </c>
      <c r="EQ9" s="88">
        <f t="shared" si="93"/>
        <v>3</v>
      </c>
      <c r="ER9" s="89">
        <f t="shared" si="94"/>
        <v>24</v>
      </c>
      <c r="ES9" s="90">
        <f t="shared" si="95"/>
        <v>14</v>
      </c>
      <c r="ET9" s="91">
        <v>5</v>
      </c>
      <c r="EU9" s="91">
        <v>1</v>
      </c>
      <c r="EV9" s="84">
        <f t="shared" si="96"/>
        <v>3</v>
      </c>
      <c r="EW9" s="92" t="str">
        <f t="shared" si="97"/>
        <v>Дмитрий Кореннов</v>
      </c>
      <c r="EX9" s="93">
        <f t="shared" si="98"/>
        <v>18</v>
      </c>
    </row>
    <row r="10" spans="1:154" s="98" customFormat="1" ht="15">
      <c r="A10" s="66">
        <v>6</v>
      </c>
      <c r="B10" s="103" t="s">
        <v>72</v>
      </c>
      <c r="C10" s="104">
        <v>17.95</v>
      </c>
      <c r="D10" s="104">
        <v>8.15</v>
      </c>
      <c r="E10" s="104">
        <v>17.399999999999999</v>
      </c>
      <c r="F10" s="104">
        <v>5.5</v>
      </c>
      <c r="G10" s="104">
        <v>15.3</v>
      </c>
      <c r="H10" s="104">
        <v>2.2999999999999998</v>
      </c>
      <c r="I10" s="105">
        <v>16</v>
      </c>
      <c r="J10" s="69">
        <f t="shared" si="99"/>
        <v>120.99624999999999</v>
      </c>
      <c r="K10" s="70">
        <f t="shared" si="0"/>
        <v>49.800699999999999</v>
      </c>
      <c r="L10" s="70">
        <f t="shared" si="1"/>
        <v>50.471029411764711</v>
      </c>
      <c r="M10" s="71"/>
      <c r="N10" s="48">
        <f>K10*$N$2</f>
        <v>2.4900350000000002</v>
      </c>
      <c r="O10" s="97" t="s">
        <v>110</v>
      </c>
      <c r="P10" s="106" t="s">
        <v>73</v>
      </c>
      <c r="Q10" s="73">
        <f t="shared" si="2"/>
        <v>49.800699999999999</v>
      </c>
      <c r="R10" s="73">
        <f t="shared" si="3"/>
        <v>52.96106441176471</v>
      </c>
      <c r="S10" s="74">
        <v>1</v>
      </c>
      <c r="T10" s="74" t="s">
        <v>74</v>
      </c>
      <c r="U10" s="75">
        <v>9</v>
      </c>
      <c r="V10" s="76">
        <f t="shared" si="4"/>
        <v>0.9938075365804302</v>
      </c>
      <c r="W10" s="76">
        <f t="shared" si="5"/>
        <v>0.9945264427668401</v>
      </c>
      <c r="X10" s="76">
        <f t="shared" si="6"/>
        <v>0.99979997521628639</v>
      </c>
      <c r="Y10" s="99" t="s">
        <v>146</v>
      </c>
      <c r="Z10" s="78" t="str">
        <f t="shared" si="7"/>
        <v xml:space="preserve"> </v>
      </c>
      <c r="AA10" s="79" t="str">
        <f t="shared" si="8"/>
        <v>n/f</v>
      </c>
      <c r="AB10" s="78" t="str">
        <f t="shared" si="9"/>
        <v xml:space="preserve"> </v>
      </c>
      <c r="AC10" s="79" t="str">
        <f t="shared" si="10"/>
        <v>n/f</v>
      </c>
      <c r="AD10" s="99" t="s">
        <v>146</v>
      </c>
      <c r="AE10" s="78" t="str">
        <f t="shared" si="11"/>
        <v xml:space="preserve"> </v>
      </c>
      <c r="AF10" s="79" t="str">
        <f t="shared" si="12"/>
        <v>n/f</v>
      </c>
      <c r="AG10" s="78" t="str">
        <f t="shared" si="13"/>
        <v xml:space="preserve"> </v>
      </c>
      <c r="AH10" s="79" t="str">
        <f t="shared" si="14"/>
        <v>n/f</v>
      </c>
      <c r="AI10" s="77" t="s">
        <v>145</v>
      </c>
      <c r="AJ10" s="78" t="str">
        <f t="shared" si="15"/>
        <v xml:space="preserve"> </v>
      </c>
      <c r="AK10" s="79" t="str">
        <f t="shared" si="16"/>
        <v>n/s</v>
      </c>
      <c r="AL10" s="78" t="str">
        <f t="shared" si="17"/>
        <v xml:space="preserve"> </v>
      </c>
      <c r="AM10" s="79" t="str">
        <f t="shared" si="18"/>
        <v>n/s</v>
      </c>
      <c r="AN10" s="77">
        <v>0.74990740740740736</v>
      </c>
      <c r="AO10" s="78">
        <f t="shared" si="19"/>
        <v>9.0185185185185146E-2</v>
      </c>
      <c r="AP10" s="79">
        <f t="shared" si="20"/>
        <v>5</v>
      </c>
      <c r="AQ10" s="78">
        <f t="shared" si="21"/>
        <v>8.9691551412490911E-2</v>
      </c>
      <c r="AR10" s="79">
        <f t="shared" si="22"/>
        <v>4</v>
      </c>
      <c r="AS10" s="77">
        <v>0.80616898148148142</v>
      </c>
      <c r="AT10" s="78">
        <f t="shared" si="23"/>
        <v>4.5752314814814787E-2</v>
      </c>
      <c r="AU10" s="79">
        <f t="shared" si="24"/>
        <v>5</v>
      </c>
      <c r="AV10" s="78">
        <f t="shared" si="25"/>
        <v>4.5743163217939559E-2</v>
      </c>
      <c r="AW10" s="79">
        <f t="shared" si="26"/>
        <v>5</v>
      </c>
      <c r="AX10" s="77">
        <v>0.73611111111111116</v>
      </c>
      <c r="AY10" s="78">
        <f t="shared" si="27"/>
        <v>8.333333333333337E-2</v>
      </c>
      <c r="AZ10" s="79">
        <f t="shared" si="28"/>
        <v>4</v>
      </c>
      <c r="BA10" s="78">
        <f t="shared" si="29"/>
        <v>8.331666460135724E-2</v>
      </c>
      <c r="BB10" s="79">
        <f t="shared" si="30"/>
        <v>4</v>
      </c>
      <c r="BC10" s="77" t="s">
        <v>146</v>
      </c>
      <c r="BD10" s="78" t="str">
        <f t="shared" si="31"/>
        <v xml:space="preserve"> </v>
      </c>
      <c r="BE10" s="79" t="str">
        <f t="shared" si="32"/>
        <v>n/f</v>
      </c>
      <c r="BF10" s="78" t="str">
        <f t="shared" si="33"/>
        <v xml:space="preserve"> </v>
      </c>
      <c r="BG10" s="79" t="str">
        <f t="shared" si="34"/>
        <v>n/f</v>
      </c>
      <c r="BH10" s="77">
        <v>0.56052083333333336</v>
      </c>
      <c r="BI10" s="78">
        <f t="shared" si="35"/>
        <v>0.13204861111111116</v>
      </c>
      <c r="BJ10" s="79">
        <f t="shared" si="36"/>
        <v>6</v>
      </c>
      <c r="BK10" s="78">
        <f t="shared" si="37"/>
        <v>0.13132583548063523</v>
      </c>
      <c r="BL10" s="79">
        <f t="shared" si="38"/>
        <v>6</v>
      </c>
      <c r="BM10" s="77"/>
      <c r="BN10" s="78" t="str">
        <f t="shared" si="39"/>
        <v/>
      </c>
      <c r="BO10" s="79">
        <f t="shared" si="40"/>
        <v>0</v>
      </c>
      <c r="BP10" s="78" t="str">
        <f t="shared" si="41"/>
        <v xml:space="preserve"> </v>
      </c>
      <c r="BQ10" s="79" t="e">
        <f t="shared" si="42"/>
        <v>#VALUE!</v>
      </c>
      <c r="BR10" s="77"/>
      <c r="BS10" s="78" t="str">
        <f t="shared" si="43"/>
        <v/>
      </c>
      <c r="BT10" s="79">
        <f t="shared" si="44"/>
        <v>0</v>
      </c>
      <c r="BU10" s="78" t="str">
        <f t="shared" si="45"/>
        <v xml:space="preserve"> </v>
      </c>
      <c r="BV10" s="79" t="e">
        <f t="shared" si="46"/>
        <v>#VALUE!</v>
      </c>
      <c r="BW10" s="33"/>
      <c r="BX10" s="80">
        <f t="shared" si="47"/>
        <v>9</v>
      </c>
      <c r="BY10" s="81" t="str">
        <f t="shared" si="48"/>
        <v>n/f</v>
      </c>
      <c r="BZ10" s="82">
        <f t="shared" si="49"/>
        <v>0.25</v>
      </c>
      <c r="CA10" s="83">
        <v>6</v>
      </c>
      <c r="CB10" s="83">
        <f t="shared" si="100"/>
        <v>4</v>
      </c>
      <c r="CC10" s="81" t="str">
        <f t="shared" si="50"/>
        <v>n/f</v>
      </c>
      <c r="CD10" s="82">
        <f t="shared" si="51"/>
        <v>0.25</v>
      </c>
      <c r="CE10" s="82">
        <f t="shared" si="52"/>
        <v>0.5</v>
      </c>
      <c r="CF10" s="84">
        <f t="shared" si="53"/>
        <v>5</v>
      </c>
      <c r="CG10" s="83">
        <f t="shared" si="54"/>
        <v>0.25</v>
      </c>
      <c r="CH10" s="83">
        <v>6</v>
      </c>
      <c r="CI10" s="83">
        <f t="shared" si="101"/>
        <v>0</v>
      </c>
      <c r="CJ10" s="81" t="str">
        <f t="shared" si="55"/>
        <v>n/s</v>
      </c>
      <c r="CK10" s="174">
        <f t="shared" si="102"/>
        <v>0</v>
      </c>
      <c r="CL10" s="82">
        <f t="shared" si="56"/>
        <v>0.5</v>
      </c>
      <c r="CM10" s="84">
        <f t="shared" si="57"/>
        <v>8</v>
      </c>
      <c r="CN10" s="83">
        <f t="shared" si="58"/>
        <v>4.25</v>
      </c>
      <c r="CO10" s="83">
        <v>6</v>
      </c>
      <c r="CP10" s="83">
        <f t="shared" si="103"/>
        <v>2</v>
      </c>
      <c r="CQ10" s="81">
        <f t="shared" si="59"/>
        <v>4</v>
      </c>
      <c r="CR10" s="82">
        <f t="shared" si="60"/>
        <v>5</v>
      </c>
      <c r="CS10" s="82">
        <f t="shared" si="61"/>
        <v>5.5</v>
      </c>
      <c r="CT10" s="84">
        <f t="shared" si="62"/>
        <v>6</v>
      </c>
      <c r="CU10" s="83">
        <f t="shared" si="63"/>
        <v>5.5</v>
      </c>
      <c r="CV10" s="83">
        <v>6</v>
      </c>
      <c r="CW10" s="83">
        <f t="shared" si="104"/>
        <v>3</v>
      </c>
      <c r="CX10" s="81">
        <f t="shared" si="64"/>
        <v>5</v>
      </c>
      <c r="CY10" s="82">
        <f t="shared" si="65"/>
        <v>2</v>
      </c>
      <c r="CZ10" s="82">
        <f t="shared" si="66"/>
        <v>7.5</v>
      </c>
      <c r="DA10" s="84">
        <f t="shared" si="67"/>
        <v>6</v>
      </c>
      <c r="DB10" s="83">
        <f t="shared" si="68"/>
        <v>7.5</v>
      </c>
      <c r="DC10" s="83">
        <v>6</v>
      </c>
      <c r="DD10" s="83">
        <f t="shared" si="105"/>
        <v>1</v>
      </c>
      <c r="DE10" s="81">
        <f t="shared" si="69"/>
        <v>4</v>
      </c>
      <c r="DF10" s="96">
        <f t="shared" si="70"/>
        <v>4</v>
      </c>
      <c r="DG10" s="82">
        <f t="shared" si="71"/>
        <v>11.5</v>
      </c>
      <c r="DH10" s="84">
        <f t="shared" si="72"/>
        <v>6</v>
      </c>
      <c r="DI10" s="83">
        <f t="shared" si="73"/>
        <v>11.5</v>
      </c>
      <c r="DJ10" s="83">
        <v>6</v>
      </c>
      <c r="DK10" s="83">
        <f t="shared" si="106"/>
        <v>2</v>
      </c>
      <c r="DL10" s="81" t="str">
        <f t="shared" si="74"/>
        <v>n/f</v>
      </c>
      <c r="DM10" s="82">
        <f t="shared" si="75"/>
        <v>0.25</v>
      </c>
      <c r="DN10" s="82">
        <f t="shared" si="76"/>
        <v>11.75</v>
      </c>
      <c r="DO10" s="84">
        <f t="shared" si="77"/>
        <v>6</v>
      </c>
      <c r="DP10" s="83">
        <f t="shared" si="78"/>
        <v>11.75</v>
      </c>
      <c r="DQ10" s="83">
        <v>6</v>
      </c>
      <c r="DR10" s="83">
        <f t="shared" si="107"/>
        <v>2</v>
      </c>
      <c r="DS10" s="81">
        <f t="shared" si="79"/>
        <v>6</v>
      </c>
      <c r="DT10" s="82">
        <f t="shared" si="108"/>
        <v>2</v>
      </c>
      <c r="DU10" s="82">
        <f t="shared" si="80"/>
        <v>13.75</v>
      </c>
      <c r="DV10" s="84">
        <f t="shared" si="81"/>
        <v>6</v>
      </c>
      <c r="DW10" s="83">
        <f t="shared" si="82"/>
        <v>13.75</v>
      </c>
      <c r="DX10" s="83">
        <v>6</v>
      </c>
      <c r="DY10" s="83">
        <f t="shared" si="109"/>
        <v>2</v>
      </c>
      <c r="DZ10" s="81" t="e">
        <f t="shared" si="83"/>
        <v>#VALUE!</v>
      </c>
      <c r="EA10" s="82" t="str">
        <f t="shared" si="110"/>
        <v xml:space="preserve"> </v>
      </c>
      <c r="EB10" s="82" t="str">
        <f t="shared" si="84"/>
        <v xml:space="preserve"> </v>
      </c>
      <c r="EC10" s="84" t="str">
        <f t="shared" si="85"/>
        <v xml:space="preserve"> </v>
      </c>
      <c r="ED10" s="83" t="str">
        <f t="shared" si="86"/>
        <v xml:space="preserve"> </v>
      </c>
      <c r="EE10" s="83">
        <v>6</v>
      </c>
      <c r="EF10" s="83">
        <f t="shared" si="111"/>
        <v>-5</v>
      </c>
      <c r="EG10" s="81" t="e">
        <f t="shared" si="87"/>
        <v>#VALUE!</v>
      </c>
      <c r="EH10" s="82" t="str">
        <f t="shared" si="112"/>
        <v xml:space="preserve"> </v>
      </c>
      <c r="EI10" s="82" t="str">
        <f t="shared" si="88"/>
        <v xml:space="preserve"> </v>
      </c>
      <c r="EJ10" s="84" t="str">
        <f t="shared" si="89"/>
        <v xml:space="preserve"> </v>
      </c>
      <c r="EK10" s="83" t="str">
        <f t="shared" si="90"/>
        <v xml:space="preserve"> </v>
      </c>
      <c r="EL10" s="83">
        <v>6</v>
      </c>
      <c r="EM10" s="83">
        <f t="shared" si="113"/>
        <v>-5</v>
      </c>
      <c r="EN10" s="86">
        <f t="shared" si="91"/>
        <v>-0.25</v>
      </c>
      <c r="EO10" s="65"/>
      <c r="EP10" s="87">
        <f t="shared" si="92"/>
        <v>13.5</v>
      </c>
      <c r="EQ10" s="88">
        <f t="shared" si="93"/>
        <v>6</v>
      </c>
      <c r="ER10" s="89">
        <f t="shared" si="94"/>
        <v>47</v>
      </c>
      <c r="ES10" s="90">
        <f t="shared" si="95"/>
        <v>13.5</v>
      </c>
      <c r="ET10" s="91">
        <v>6</v>
      </c>
      <c r="EU10" s="91">
        <v>1</v>
      </c>
      <c r="EV10" s="84">
        <f t="shared" si="96"/>
        <v>6</v>
      </c>
      <c r="EW10" s="92" t="str">
        <f t="shared" si="97"/>
        <v>Владимир Чунарёв</v>
      </c>
      <c r="EX10" s="93">
        <f t="shared" si="98"/>
        <v>9</v>
      </c>
    </row>
    <row r="11" spans="1:154" s="98" customFormat="1" ht="15">
      <c r="A11" s="66">
        <v>7</v>
      </c>
      <c r="B11" s="48" t="s">
        <v>111</v>
      </c>
      <c r="C11" s="164">
        <v>19</v>
      </c>
      <c r="D11" s="164">
        <v>10</v>
      </c>
      <c r="E11" s="164">
        <v>19</v>
      </c>
      <c r="F11" s="164">
        <v>6.5</v>
      </c>
      <c r="G11" s="164">
        <v>16.3</v>
      </c>
      <c r="H11" s="164">
        <v>2.2000000000000002</v>
      </c>
      <c r="I11" s="165">
        <v>16.7</v>
      </c>
      <c r="J11" s="69">
        <f t="shared" si="99"/>
        <v>156.75</v>
      </c>
      <c r="K11" s="70">
        <f t="shared" si="0"/>
        <v>46.519699999999993</v>
      </c>
      <c r="L11" s="70">
        <f t="shared" si="1"/>
        <v>46.264705882352942</v>
      </c>
      <c r="M11" s="71"/>
      <c r="N11" s="48"/>
      <c r="O11" s="97" t="s">
        <v>112</v>
      </c>
      <c r="P11" s="72" t="s">
        <v>113</v>
      </c>
      <c r="Q11" s="73">
        <f t="shared" si="2"/>
        <v>46.519699999999993</v>
      </c>
      <c r="R11" s="73">
        <f t="shared" si="3"/>
        <v>46.264705882352942</v>
      </c>
      <c r="S11" s="74">
        <v>1</v>
      </c>
      <c r="T11" s="74" t="s">
        <v>74</v>
      </c>
      <c r="U11" s="75">
        <v>7</v>
      </c>
      <c r="V11" s="76">
        <f t="shared" si="4"/>
        <v>1.0064530579307862</v>
      </c>
      <c r="W11" s="76">
        <f t="shared" si="5"/>
        <v>1.0056954849087731</v>
      </c>
      <c r="X11" s="76">
        <f t="shared" si="6"/>
        <v>1.0045095960908785</v>
      </c>
      <c r="Y11" s="101">
        <v>0.56994212962962965</v>
      </c>
      <c r="Z11" s="78">
        <f t="shared" si="7"/>
        <v>0.12549768518518523</v>
      </c>
      <c r="AA11" s="79">
        <f t="shared" si="8"/>
        <v>1</v>
      </c>
      <c r="AB11" s="78">
        <f t="shared" si="9"/>
        <v>0.12606362905571064</v>
      </c>
      <c r="AC11" s="79">
        <f t="shared" si="10"/>
        <v>1</v>
      </c>
      <c r="AD11" s="77">
        <v>0.51640046296296294</v>
      </c>
      <c r="AE11" s="78">
        <f t="shared" si="11"/>
        <v>0.14626157407407409</v>
      </c>
      <c r="AF11" s="102">
        <f t="shared" si="12"/>
        <v>3</v>
      </c>
      <c r="AG11" s="78">
        <f t="shared" si="13"/>
        <v>0.14692115469676428</v>
      </c>
      <c r="AH11" s="79">
        <f t="shared" si="14"/>
        <v>3</v>
      </c>
      <c r="AI11" s="77">
        <v>0.93437500000000007</v>
      </c>
      <c r="AJ11" s="78">
        <f t="shared" si="15"/>
        <v>0.58715277777777786</v>
      </c>
      <c r="AK11" s="79">
        <f t="shared" si="16"/>
        <v>1</v>
      </c>
      <c r="AL11" s="78">
        <f t="shared" si="17"/>
        <v>0.58980059964919296</v>
      </c>
      <c r="AM11" s="79">
        <f t="shared" si="18"/>
        <v>1</v>
      </c>
      <c r="AN11" s="77">
        <v>0.73479166666666673</v>
      </c>
      <c r="AO11" s="78">
        <f t="shared" si="19"/>
        <v>7.5069444444444522E-2</v>
      </c>
      <c r="AP11" s="79">
        <f t="shared" si="20"/>
        <v>1</v>
      </c>
      <c r="AQ11" s="78">
        <f t="shared" si="21"/>
        <v>7.5497001332387834E-2</v>
      </c>
      <c r="AR11" s="79">
        <f t="shared" si="22"/>
        <v>1</v>
      </c>
      <c r="AS11" s="77">
        <v>0.80239583333333331</v>
      </c>
      <c r="AT11" s="78">
        <f t="shared" si="23"/>
        <v>4.1979166666666679E-2</v>
      </c>
      <c r="AU11" s="102">
        <f t="shared" si="24"/>
        <v>1</v>
      </c>
      <c r="AV11" s="78">
        <f t="shared" si="25"/>
        <v>4.2168475752565014E-2</v>
      </c>
      <c r="AW11" s="79">
        <f t="shared" si="26"/>
        <v>1</v>
      </c>
      <c r="AX11" s="77">
        <v>0.7299768518518519</v>
      </c>
      <c r="AY11" s="78">
        <f t="shared" si="27"/>
        <v>7.7199074074074114E-2</v>
      </c>
      <c r="AZ11" s="79">
        <f t="shared" si="28"/>
        <v>2</v>
      </c>
      <c r="BA11" s="78">
        <f t="shared" si="29"/>
        <v>7.7547210716738008E-2</v>
      </c>
      <c r="BB11" s="79">
        <f t="shared" si="30"/>
        <v>2</v>
      </c>
      <c r="BC11" s="77">
        <v>0.67395833333333333</v>
      </c>
      <c r="BD11" s="78">
        <f t="shared" si="31"/>
        <v>0.24340277777777775</v>
      </c>
      <c r="BE11" s="79">
        <f t="shared" si="32"/>
        <v>2</v>
      </c>
      <c r="BF11" s="78">
        <f t="shared" si="33"/>
        <v>0.24450042599295338</v>
      </c>
      <c r="BG11" s="79">
        <f t="shared" si="34"/>
        <v>2</v>
      </c>
      <c r="BH11" s="77">
        <v>0.53263888888888888</v>
      </c>
      <c r="BI11" s="78">
        <f t="shared" si="35"/>
        <v>0.10416666666666669</v>
      </c>
      <c r="BJ11" s="79">
        <f t="shared" si="36"/>
        <v>1</v>
      </c>
      <c r="BK11" s="78">
        <f t="shared" si="37"/>
        <v>0.10475994634466389</v>
      </c>
      <c r="BL11" s="79">
        <f t="shared" si="38"/>
        <v>1</v>
      </c>
      <c r="BM11" s="77"/>
      <c r="BN11" s="78" t="str">
        <f t="shared" si="39"/>
        <v/>
      </c>
      <c r="BO11" s="102">
        <f t="shared" si="40"/>
        <v>0</v>
      </c>
      <c r="BP11" s="78" t="str">
        <f t="shared" si="41"/>
        <v xml:space="preserve"> </v>
      </c>
      <c r="BQ11" s="79" t="e">
        <f t="shared" si="42"/>
        <v>#VALUE!</v>
      </c>
      <c r="BR11" s="77"/>
      <c r="BS11" s="78" t="str">
        <f t="shared" si="43"/>
        <v/>
      </c>
      <c r="BT11" s="79">
        <f t="shared" si="44"/>
        <v>0</v>
      </c>
      <c r="BU11" s="78" t="str">
        <f t="shared" si="45"/>
        <v xml:space="preserve"> </v>
      </c>
      <c r="BV11" s="79" t="e">
        <f t="shared" si="46"/>
        <v>#VALUE!</v>
      </c>
      <c r="BW11" s="33"/>
      <c r="BX11" s="80">
        <f t="shared" si="47"/>
        <v>7</v>
      </c>
      <c r="BY11" s="81">
        <f t="shared" si="48"/>
        <v>1</v>
      </c>
      <c r="BZ11" s="82">
        <f t="shared" si="49"/>
        <v>9.25</v>
      </c>
      <c r="CA11" s="83">
        <v>7</v>
      </c>
      <c r="CB11" s="83">
        <f t="shared" si="100"/>
        <v>3</v>
      </c>
      <c r="CC11" s="81">
        <f t="shared" si="50"/>
        <v>3</v>
      </c>
      <c r="CD11" s="82">
        <f t="shared" si="51"/>
        <v>3</v>
      </c>
      <c r="CE11" s="82">
        <f t="shared" si="52"/>
        <v>12.25</v>
      </c>
      <c r="CF11" s="84">
        <f t="shared" si="53"/>
        <v>1</v>
      </c>
      <c r="CG11" s="83">
        <f t="shared" si="54"/>
        <v>0.25</v>
      </c>
      <c r="CH11" s="83">
        <v>7</v>
      </c>
      <c r="CI11" s="83">
        <f t="shared" si="101"/>
        <v>-1</v>
      </c>
      <c r="CJ11" s="81">
        <f t="shared" si="55"/>
        <v>1</v>
      </c>
      <c r="CK11" s="174">
        <f t="shared" si="102"/>
        <v>14.5</v>
      </c>
      <c r="CL11" s="82">
        <f t="shared" si="56"/>
        <v>26.75</v>
      </c>
      <c r="CM11" s="84">
        <f t="shared" si="57"/>
        <v>1</v>
      </c>
      <c r="CN11" s="83">
        <f t="shared" si="58"/>
        <v>0.75</v>
      </c>
      <c r="CO11" s="83">
        <v>7</v>
      </c>
      <c r="CP11" s="83">
        <f t="shared" si="103"/>
        <v>1</v>
      </c>
      <c r="CQ11" s="81">
        <f t="shared" si="59"/>
        <v>1</v>
      </c>
      <c r="CR11" s="82">
        <f t="shared" si="60"/>
        <v>8.25</v>
      </c>
      <c r="CS11" s="82">
        <f t="shared" si="61"/>
        <v>35</v>
      </c>
      <c r="CT11" s="84">
        <f t="shared" si="62"/>
        <v>1</v>
      </c>
      <c r="CU11" s="83">
        <f t="shared" si="63"/>
        <v>5.25</v>
      </c>
      <c r="CV11" s="83">
        <v>7</v>
      </c>
      <c r="CW11" s="83">
        <f t="shared" si="104"/>
        <v>2</v>
      </c>
      <c r="CX11" s="81">
        <f t="shared" si="64"/>
        <v>1</v>
      </c>
      <c r="CY11" s="82">
        <f t="shared" si="65"/>
        <v>6.25</v>
      </c>
      <c r="CZ11" s="82">
        <f t="shared" si="66"/>
        <v>41.25</v>
      </c>
      <c r="DA11" s="84">
        <f t="shared" si="67"/>
        <v>1</v>
      </c>
      <c r="DB11" s="83">
        <f t="shared" si="68"/>
        <v>5.25</v>
      </c>
      <c r="DC11" s="83">
        <v>7</v>
      </c>
      <c r="DD11" s="83">
        <f t="shared" si="105"/>
        <v>0</v>
      </c>
      <c r="DE11" s="81">
        <f t="shared" si="69"/>
        <v>2</v>
      </c>
      <c r="DF11" s="96">
        <f t="shared" si="70"/>
        <v>6</v>
      </c>
      <c r="DG11" s="82">
        <f t="shared" si="71"/>
        <v>47.25</v>
      </c>
      <c r="DH11" s="84">
        <f t="shared" si="72"/>
        <v>1</v>
      </c>
      <c r="DI11" s="83">
        <f t="shared" si="73"/>
        <v>5.75</v>
      </c>
      <c r="DJ11" s="83">
        <v>7</v>
      </c>
      <c r="DK11" s="83">
        <f t="shared" si="106"/>
        <v>1</v>
      </c>
      <c r="DL11" s="81">
        <f t="shared" si="74"/>
        <v>2</v>
      </c>
      <c r="DM11" s="82">
        <f t="shared" si="75"/>
        <v>6</v>
      </c>
      <c r="DN11" s="82">
        <f t="shared" si="76"/>
        <v>53.25</v>
      </c>
      <c r="DO11" s="84">
        <f t="shared" si="77"/>
        <v>1</v>
      </c>
      <c r="DP11" s="83">
        <f t="shared" si="78"/>
        <v>7.75</v>
      </c>
      <c r="DQ11" s="83">
        <v>7</v>
      </c>
      <c r="DR11" s="83">
        <f t="shared" si="107"/>
        <v>1</v>
      </c>
      <c r="DS11" s="81">
        <f t="shared" si="79"/>
        <v>1</v>
      </c>
      <c r="DT11" s="82">
        <f t="shared" si="108"/>
        <v>7.25</v>
      </c>
      <c r="DU11" s="82">
        <f t="shared" si="80"/>
        <v>60.5</v>
      </c>
      <c r="DV11" s="84">
        <f t="shared" si="81"/>
        <v>1</v>
      </c>
      <c r="DW11" s="83">
        <f t="shared" si="82"/>
        <v>8.75</v>
      </c>
      <c r="DX11" s="83">
        <v>7</v>
      </c>
      <c r="DY11" s="83">
        <f t="shared" si="109"/>
        <v>1</v>
      </c>
      <c r="DZ11" s="81" t="e">
        <f t="shared" si="83"/>
        <v>#VALUE!</v>
      </c>
      <c r="EA11" s="82" t="str">
        <f t="shared" si="110"/>
        <v xml:space="preserve"> </v>
      </c>
      <c r="EB11" s="82" t="str">
        <f t="shared" si="84"/>
        <v xml:space="preserve"> </v>
      </c>
      <c r="EC11" s="84" t="str">
        <f t="shared" si="85"/>
        <v xml:space="preserve"> </v>
      </c>
      <c r="ED11" s="83" t="str">
        <f t="shared" si="86"/>
        <v xml:space="preserve"> </v>
      </c>
      <c r="EE11" s="83">
        <v>7</v>
      </c>
      <c r="EF11" s="83">
        <f t="shared" si="111"/>
        <v>-6</v>
      </c>
      <c r="EG11" s="81" t="e">
        <f t="shared" si="87"/>
        <v>#VALUE!</v>
      </c>
      <c r="EH11" s="82" t="str">
        <f t="shared" si="112"/>
        <v xml:space="preserve"> </v>
      </c>
      <c r="EI11" s="82" t="str">
        <f t="shared" si="88"/>
        <v xml:space="preserve"> </v>
      </c>
      <c r="EJ11" s="84" t="str">
        <f t="shared" si="89"/>
        <v xml:space="preserve"> </v>
      </c>
      <c r="EK11" s="83" t="str">
        <f t="shared" si="90"/>
        <v xml:space="preserve"> </v>
      </c>
      <c r="EL11" s="83">
        <v>7</v>
      </c>
      <c r="EM11" s="83">
        <f t="shared" si="113"/>
        <v>-6</v>
      </c>
      <c r="EN11" s="86">
        <f t="shared" si="91"/>
        <v>-3</v>
      </c>
      <c r="EO11" s="65"/>
      <c r="EP11" s="87">
        <f t="shared" si="92"/>
        <v>57.5</v>
      </c>
      <c r="EQ11" s="88">
        <f t="shared" si="93"/>
        <v>1</v>
      </c>
      <c r="ER11" s="89">
        <f t="shared" si="94"/>
        <v>12</v>
      </c>
      <c r="ES11" s="90">
        <f t="shared" si="95"/>
        <v>8.5</v>
      </c>
      <c r="ET11" s="91">
        <v>7</v>
      </c>
      <c r="EU11" s="91">
        <v>1</v>
      </c>
      <c r="EV11" s="84">
        <f t="shared" si="96"/>
        <v>1</v>
      </c>
      <c r="EW11" s="92" t="str">
        <f t="shared" si="97"/>
        <v>Николай Красильников</v>
      </c>
      <c r="EX11" s="93">
        <f t="shared" si="98"/>
        <v>7</v>
      </c>
    </row>
    <row r="12" spans="1:154" s="98" customFormat="1">
      <c r="A12" s="66">
        <v>8</v>
      </c>
      <c r="B12" s="108" t="s">
        <v>75</v>
      </c>
      <c r="C12" s="109">
        <v>17.2</v>
      </c>
      <c r="D12" s="109">
        <v>9</v>
      </c>
      <c r="E12" s="109">
        <v>17.5</v>
      </c>
      <c r="F12" s="109">
        <v>6</v>
      </c>
      <c r="G12" s="109">
        <v>15.1</v>
      </c>
      <c r="H12" s="109">
        <v>2</v>
      </c>
      <c r="I12" s="110">
        <v>15</v>
      </c>
      <c r="J12" s="69">
        <f>0.5*(C12*D12+E12*F12)</f>
        <v>129.89999999999998</v>
      </c>
      <c r="K12" s="70">
        <f t="shared" si="0"/>
        <v>50.456899999999997</v>
      </c>
      <c r="L12" s="70">
        <f>100-(J12+300)/8.5</f>
        <v>49.423529411764711</v>
      </c>
      <c r="M12" s="71"/>
      <c r="N12" s="71"/>
      <c r="O12" s="95" t="s">
        <v>76</v>
      </c>
      <c r="P12" s="168" t="s">
        <v>117</v>
      </c>
      <c r="Q12" s="73">
        <f t="shared" si="2"/>
        <v>50.456899999999997</v>
      </c>
      <c r="R12" s="73">
        <f t="shared" si="3"/>
        <v>49.423529411764711</v>
      </c>
      <c r="S12" s="74">
        <v>1</v>
      </c>
      <c r="T12" s="74" t="s">
        <v>74</v>
      </c>
      <c r="U12" s="75">
        <v>61</v>
      </c>
      <c r="V12" s="76">
        <f t="shared" si="4"/>
        <v>1.0004480214637206</v>
      </c>
      <c r="W12" s="76">
        <f t="shared" si="5"/>
        <v>1.0003957020252574</v>
      </c>
      <c r="X12" s="76">
        <f t="shared" si="6"/>
        <v>0.99886334550539779</v>
      </c>
      <c r="Y12" s="99" t="s">
        <v>146</v>
      </c>
      <c r="Z12" s="78" t="str">
        <f t="shared" si="7"/>
        <v xml:space="preserve"> </v>
      </c>
      <c r="AA12" s="79" t="str">
        <f t="shared" si="8"/>
        <v>n/f</v>
      </c>
      <c r="AB12" s="78" t="str">
        <f t="shared" si="9"/>
        <v xml:space="preserve"> </v>
      </c>
      <c r="AC12" s="79" t="str">
        <f t="shared" si="10"/>
        <v>n/f</v>
      </c>
      <c r="AD12" s="77" t="s">
        <v>145</v>
      </c>
      <c r="AE12" s="78" t="str">
        <f t="shared" si="11"/>
        <v xml:space="preserve"> </v>
      </c>
      <c r="AF12" s="79" t="str">
        <f t="shared" si="12"/>
        <v>n/s</v>
      </c>
      <c r="AG12" s="78" t="str">
        <f t="shared" si="13"/>
        <v xml:space="preserve"> </v>
      </c>
      <c r="AH12" s="79" t="str">
        <f t="shared" si="14"/>
        <v>n/s</v>
      </c>
      <c r="AI12" s="77">
        <v>0.17505787037037038</v>
      </c>
      <c r="AJ12" s="78">
        <f t="shared" si="15"/>
        <v>0.82782407407864433</v>
      </c>
      <c r="AK12" s="102">
        <f t="shared" si="16"/>
        <v>4</v>
      </c>
      <c r="AL12" s="78">
        <f t="shared" si="17"/>
        <v>0.82688312412410292</v>
      </c>
      <c r="AM12" s="79">
        <f t="shared" si="18"/>
        <v>4</v>
      </c>
      <c r="AN12" s="77">
        <v>0.74890046296296298</v>
      </c>
      <c r="AO12" s="78">
        <f t="shared" si="19"/>
        <v>8.9178240740740766E-2</v>
      </c>
      <c r="AP12" s="79">
        <f t="shared" si="20"/>
        <v>3</v>
      </c>
      <c r="AQ12" s="78">
        <f t="shared" si="21"/>
        <v>8.9213528751210774E-2</v>
      </c>
      <c r="AR12" s="79">
        <f t="shared" si="22"/>
        <v>3</v>
      </c>
      <c r="AS12" s="77" t="s">
        <v>145</v>
      </c>
      <c r="AT12" s="78" t="str">
        <f t="shared" si="23"/>
        <v xml:space="preserve"> </v>
      </c>
      <c r="AU12" s="79" t="str">
        <f t="shared" si="24"/>
        <v>n/s</v>
      </c>
      <c r="AV12" s="78" t="str">
        <f t="shared" si="25"/>
        <v xml:space="preserve"> </v>
      </c>
      <c r="AW12" s="79" t="str">
        <f t="shared" si="26"/>
        <v>n/s</v>
      </c>
      <c r="AX12" s="77">
        <v>0.73831018518518521</v>
      </c>
      <c r="AY12" s="78">
        <f t="shared" si="27"/>
        <v>8.5532407407407418E-2</v>
      </c>
      <c r="AZ12" s="79">
        <f t="shared" si="28"/>
        <v>5</v>
      </c>
      <c r="BA12" s="78">
        <f t="shared" si="29"/>
        <v>8.5435186612093636E-2</v>
      </c>
      <c r="BB12" s="79">
        <f t="shared" si="30"/>
        <v>5</v>
      </c>
      <c r="BC12" s="77">
        <v>0.70822916666666658</v>
      </c>
      <c r="BD12" s="78">
        <f t="shared" si="31"/>
        <v>0.277673611111111</v>
      </c>
      <c r="BE12" s="79">
        <f t="shared" si="32"/>
        <v>4</v>
      </c>
      <c r="BF12" s="78">
        <f t="shared" si="33"/>
        <v>0.2773579921530091</v>
      </c>
      <c r="BG12" s="79">
        <f t="shared" si="34"/>
        <v>4</v>
      </c>
      <c r="BH12" s="77">
        <v>0.55318287037037039</v>
      </c>
      <c r="BI12" s="78">
        <f t="shared" si="35"/>
        <v>0.1247106481481482</v>
      </c>
      <c r="BJ12" s="79">
        <f t="shared" si="36"/>
        <v>5</v>
      </c>
      <c r="BK12" s="78">
        <f t="shared" si="37"/>
        <v>0.12475999640419158</v>
      </c>
      <c r="BL12" s="79">
        <f t="shared" si="38"/>
        <v>5</v>
      </c>
      <c r="BM12" s="77"/>
      <c r="BN12" s="78" t="str">
        <f t="shared" si="39"/>
        <v/>
      </c>
      <c r="BO12" s="79">
        <f t="shared" si="40"/>
        <v>0</v>
      </c>
      <c r="BP12" s="78" t="str">
        <f t="shared" si="41"/>
        <v xml:space="preserve"> </v>
      </c>
      <c r="BQ12" s="79" t="e">
        <f t="shared" si="42"/>
        <v>#VALUE!</v>
      </c>
      <c r="BR12" s="77"/>
      <c r="BS12" s="78" t="str">
        <f t="shared" si="43"/>
        <v/>
      </c>
      <c r="BT12" s="79">
        <f t="shared" si="44"/>
        <v>0</v>
      </c>
      <c r="BU12" s="78" t="str">
        <f t="shared" si="45"/>
        <v xml:space="preserve"> </v>
      </c>
      <c r="BV12" s="79" t="e">
        <f t="shared" si="46"/>
        <v>#VALUE!</v>
      </c>
      <c r="BW12" s="33"/>
      <c r="BX12" s="80">
        <f t="shared" si="47"/>
        <v>61</v>
      </c>
      <c r="BY12" s="81" t="str">
        <f t="shared" si="48"/>
        <v>n/f</v>
      </c>
      <c r="BZ12" s="82">
        <f t="shared" si="49"/>
        <v>0.25</v>
      </c>
      <c r="CA12" s="83">
        <v>8</v>
      </c>
      <c r="CB12" s="83">
        <f t="shared" si="100"/>
        <v>2</v>
      </c>
      <c r="CC12" s="81" t="str">
        <f t="shared" si="50"/>
        <v>n/s</v>
      </c>
      <c r="CD12" s="82">
        <f t="shared" si="51"/>
        <v>0</v>
      </c>
      <c r="CE12" s="82">
        <f t="shared" si="52"/>
        <v>0.25</v>
      </c>
      <c r="CF12" s="84">
        <f t="shared" si="53"/>
        <v>6</v>
      </c>
      <c r="CG12" s="83">
        <f t="shared" si="54"/>
        <v>0.25</v>
      </c>
      <c r="CH12" s="83">
        <v>8</v>
      </c>
      <c r="CI12" s="83">
        <f t="shared" si="101"/>
        <v>-2</v>
      </c>
      <c r="CJ12" s="81">
        <f t="shared" si="55"/>
        <v>4</v>
      </c>
      <c r="CK12" s="174">
        <f t="shared" si="102"/>
        <v>8</v>
      </c>
      <c r="CL12" s="82">
        <f t="shared" si="56"/>
        <v>8.25</v>
      </c>
      <c r="CM12" s="84">
        <f t="shared" si="57"/>
        <v>5</v>
      </c>
      <c r="CN12" s="83">
        <f t="shared" si="58"/>
        <v>0.5</v>
      </c>
      <c r="CO12" s="83">
        <v>8</v>
      </c>
      <c r="CP12" s="83">
        <f t="shared" si="103"/>
        <v>0</v>
      </c>
      <c r="CQ12" s="81">
        <f t="shared" si="59"/>
        <v>3</v>
      </c>
      <c r="CR12" s="82">
        <f t="shared" si="60"/>
        <v>6</v>
      </c>
      <c r="CS12" s="82">
        <f t="shared" si="61"/>
        <v>14.25</v>
      </c>
      <c r="CT12" s="84">
        <f t="shared" si="62"/>
        <v>5</v>
      </c>
      <c r="CU12" s="83">
        <f t="shared" si="63"/>
        <v>3.75</v>
      </c>
      <c r="CV12" s="83">
        <v>8</v>
      </c>
      <c r="CW12" s="83">
        <f t="shared" si="104"/>
        <v>1</v>
      </c>
      <c r="CX12" s="81" t="str">
        <f t="shared" si="64"/>
        <v>n/s</v>
      </c>
      <c r="CY12" s="82">
        <f t="shared" si="65"/>
        <v>0</v>
      </c>
      <c r="CZ12" s="82">
        <f t="shared" si="66"/>
        <v>14.25</v>
      </c>
      <c r="DA12" s="84">
        <f t="shared" si="67"/>
        <v>5</v>
      </c>
      <c r="DB12" s="83">
        <f t="shared" si="68"/>
        <v>4.75</v>
      </c>
      <c r="DC12" s="83">
        <v>8</v>
      </c>
      <c r="DD12" s="83">
        <f t="shared" si="105"/>
        <v>-1</v>
      </c>
      <c r="DE12" s="81">
        <f t="shared" si="69"/>
        <v>5</v>
      </c>
      <c r="DF12" s="96">
        <f t="shared" si="70"/>
        <v>3</v>
      </c>
      <c r="DG12" s="82">
        <f t="shared" si="71"/>
        <v>17.25</v>
      </c>
      <c r="DH12" s="84">
        <f t="shared" si="72"/>
        <v>5</v>
      </c>
      <c r="DI12" s="83">
        <f t="shared" si="73"/>
        <v>5.25</v>
      </c>
      <c r="DJ12" s="83">
        <v>8</v>
      </c>
      <c r="DK12" s="83">
        <f t="shared" si="106"/>
        <v>0</v>
      </c>
      <c r="DL12" s="81">
        <f t="shared" si="74"/>
        <v>4</v>
      </c>
      <c r="DM12" s="82">
        <f t="shared" si="75"/>
        <v>4</v>
      </c>
      <c r="DN12" s="82">
        <f t="shared" si="76"/>
        <v>21.25</v>
      </c>
      <c r="DO12" s="84">
        <f t="shared" si="77"/>
        <v>5</v>
      </c>
      <c r="DP12" s="83">
        <f t="shared" si="78"/>
        <v>5.25</v>
      </c>
      <c r="DQ12" s="83">
        <v>8</v>
      </c>
      <c r="DR12" s="83">
        <f t="shared" si="107"/>
        <v>0</v>
      </c>
      <c r="DS12" s="81">
        <f t="shared" si="79"/>
        <v>5</v>
      </c>
      <c r="DT12" s="82">
        <f t="shared" si="108"/>
        <v>3</v>
      </c>
      <c r="DU12" s="82">
        <f t="shared" si="80"/>
        <v>24.25</v>
      </c>
      <c r="DV12" s="84">
        <f t="shared" si="81"/>
        <v>5</v>
      </c>
      <c r="DW12" s="83">
        <f t="shared" si="82"/>
        <v>5.25</v>
      </c>
      <c r="DX12" s="83">
        <v>8</v>
      </c>
      <c r="DY12" s="83">
        <f t="shared" si="109"/>
        <v>0</v>
      </c>
      <c r="DZ12" s="81" t="e">
        <f t="shared" si="83"/>
        <v>#VALUE!</v>
      </c>
      <c r="EA12" s="82" t="str">
        <f t="shared" si="110"/>
        <v xml:space="preserve"> </v>
      </c>
      <c r="EB12" s="82" t="str">
        <f t="shared" si="84"/>
        <v xml:space="preserve"> </v>
      </c>
      <c r="EC12" s="84" t="str">
        <f t="shared" si="85"/>
        <v xml:space="preserve"> </v>
      </c>
      <c r="ED12" s="83" t="str">
        <f t="shared" si="86"/>
        <v xml:space="preserve"> </v>
      </c>
      <c r="EE12" s="83">
        <v>8</v>
      </c>
      <c r="EF12" s="83">
        <f t="shared" si="111"/>
        <v>-7</v>
      </c>
      <c r="EG12" s="81" t="e">
        <f t="shared" si="87"/>
        <v>#VALUE!</v>
      </c>
      <c r="EH12" s="82" t="str">
        <f t="shared" si="112"/>
        <v xml:space="preserve"> </v>
      </c>
      <c r="EI12" s="82" t="str">
        <f t="shared" si="88"/>
        <v xml:space="preserve"> </v>
      </c>
      <c r="EJ12" s="84" t="str">
        <f t="shared" si="89"/>
        <v xml:space="preserve"> </v>
      </c>
      <c r="EK12" s="83" t="str">
        <f t="shared" si="90"/>
        <v xml:space="preserve"> </v>
      </c>
      <c r="EL12" s="83">
        <v>8</v>
      </c>
      <c r="EM12" s="83">
        <f t="shared" si="113"/>
        <v>-7</v>
      </c>
      <c r="EN12" s="86">
        <f t="shared" si="91"/>
        <v>-0.25</v>
      </c>
      <c r="EO12" s="65">
        <v>-10</v>
      </c>
      <c r="EP12" s="87">
        <f t="shared" si="92"/>
        <v>14</v>
      </c>
      <c r="EQ12" s="88">
        <f t="shared" si="93"/>
        <v>5</v>
      </c>
      <c r="ER12" s="89">
        <f t="shared" si="94"/>
        <v>41</v>
      </c>
      <c r="ES12" s="90">
        <f t="shared" si="95"/>
        <v>5</v>
      </c>
      <c r="ET12" s="91">
        <v>8</v>
      </c>
      <c r="EU12" s="91">
        <v>1</v>
      </c>
      <c r="EV12" s="84">
        <f t="shared" si="96"/>
        <v>5</v>
      </c>
      <c r="EW12" s="92" t="str">
        <f t="shared" si="97"/>
        <v>Александр Пырченков</v>
      </c>
      <c r="EX12" s="93">
        <f t="shared" si="98"/>
        <v>61</v>
      </c>
    </row>
    <row r="13" spans="1:154" ht="15">
      <c r="A13" s="66">
        <v>9</v>
      </c>
      <c r="B13" s="103" t="s">
        <v>114</v>
      </c>
      <c r="C13" s="104"/>
      <c r="D13" s="104"/>
      <c r="E13" s="104"/>
      <c r="F13" s="104"/>
      <c r="G13" s="164">
        <v>15</v>
      </c>
      <c r="H13" s="164">
        <v>2</v>
      </c>
      <c r="I13" s="165">
        <v>14.7</v>
      </c>
      <c r="J13" s="166">
        <v>120</v>
      </c>
      <c r="K13" s="70">
        <f t="shared" si="0"/>
        <v>50.784999999999997</v>
      </c>
      <c r="L13" s="70">
        <f t="shared" ref="L13:L33" si="114">100-(J13+300)/8.5</f>
        <v>50.588235294117645</v>
      </c>
      <c r="M13" s="71"/>
      <c r="N13" s="48">
        <f>K13*$N$2</f>
        <v>2.53925</v>
      </c>
      <c r="O13" s="97" t="s">
        <v>116</v>
      </c>
      <c r="P13" s="106" t="s">
        <v>115</v>
      </c>
      <c r="Q13" s="73">
        <f t="shared" si="2"/>
        <v>50.784999999999997</v>
      </c>
      <c r="R13" s="73">
        <f t="shared" si="3"/>
        <v>53.127485294117648</v>
      </c>
      <c r="S13" s="74">
        <v>1</v>
      </c>
      <c r="T13" s="74" t="s">
        <v>74</v>
      </c>
      <c r="U13" s="75">
        <v>28</v>
      </c>
      <c r="V13" s="76">
        <f t="shared" si="4"/>
        <v>0.99349730998043528</v>
      </c>
      <c r="W13" s="76">
        <f t="shared" si="5"/>
        <v>0.99425202322509454</v>
      </c>
      <c r="X13" s="76">
        <f t="shared" si="6"/>
        <v>0.99839568842988924</v>
      </c>
      <c r="Y13" s="99" t="s">
        <v>146</v>
      </c>
      <c r="Z13" s="78" t="str">
        <f t="shared" si="7"/>
        <v xml:space="preserve"> </v>
      </c>
      <c r="AA13" s="79" t="str">
        <f t="shared" si="8"/>
        <v>n/f</v>
      </c>
      <c r="AB13" s="78" t="str">
        <f t="shared" si="9"/>
        <v xml:space="preserve"> </v>
      </c>
      <c r="AC13" s="79" t="str">
        <f t="shared" si="10"/>
        <v>n/f</v>
      </c>
      <c r="AD13" s="77" t="s">
        <v>145</v>
      </c>
      <c r="AE13" s="78" t="str">
        <f t="shared" si="11"/>
        <v xml:space="preserve"> </v>
      </c>
      <c r="AF13" s="79" t="str">
        <f t="shared" si="12"/>
        <v>n/s</v>
      </c>
      <c r="AG13" s="78" t="str">
        <f t="shared" si="13"/>
        <v xml:space="preserve"> </v>
      </c>
      <c r="AH13" s="79" t="str">
        <f t="shared" si="14"/>
        <v>n/s</v>
      </c>
      <c r="AI13" s="77">
        <v>0.29652777777777778</v>
      </c>
      <c r="AJ13" s="78">
        <f t="shared" si="15"/>
        <v>0.94929398148605171</v>
      </c>
      <c r="AK13" s="79">
        <f t="shared" si="16"/>
        <v>6</v>
      </c>
      <c r="AL13" s="78">
        <f t="shared" si="17"/>
        <v>0.94777101816811715</v>
      </c>
      <c r="AM13" s="79">
        <f t="shared" si="18"/>
        <v>6</v>
      </c>
      <c r="AN13" s="77">
        <v>0.76545138888888886</v>
      </c>
      <c r="AO13" s="78">
        <f t="shared" si="19"/>
        <v>0.10572916666666665</v>
      </c>
      <c r="AP13" s="79">
        <f t="shared" si="20"/>
        <v>8</v>
      </c>
      <c r="AQ13" s="78">
        <f t="shared" si="21"/>
        <v>0.10512143787223655</v>
      </c>
      <c r="AR13" s="79">
        <f t="shared" si="22"/>
        <v>8</v>
      </c>
      <c r="AS13" s="77" t="s">
        <v>145</v>
      </c>
      <c r="AT13" s="78" t="str">
        <f t="shared" si="23"/>
        <v xml:space="preserve"> </v>
      </c>
      <c r="AU13" s="79" t="str">
        <f t="shared" si="24"/>
        <v>n/s</v>
      </c>
      <c r="AV13" s="78" t="str">
        <f t="shared" si="25"/>
        <v xml:space="preserve"> </v>
      </c>
      <c r="AW13" s="79" t="str">
        <f t="shared" si="26"/>
        <v>n/s</v>
      </c>
      <c r="AX13" s="77" t="s">
        <v>145</v>
      </c>
      <c r="AY13" s="78" t="str">
        <f t="shared" si="27"/>
        <v xml:space="preserve"> </v>
      </c>
      <c r="AZ13" s="79" t="str">
        <f t="shared" si="28"/>
        <v>n/s</v>
      </c>
      <c r="BA13" s="78" t="str">
        <f t="shared" si="29"/>
        <v xml:space="preserve"> </v>
      </c>
      <c r="BB13" s="79" t="str">
        <f t="shared" si="30"/>
        <v>n/s</v>
      </c>
      <c r="BC13" s="77" t="s">
        <v>145</v>
      </c>
      <c r="BD13" s="78" t="str">
        <f t="shared" si="31"/>
        <v xml:space="preserve"> </v>
      </c>
      <c r="BE13" s="79" t="str">
        <f t="shared" si="32"/>
        <v>n/s</v>
      </c>
      <c r="BF13" s="78" t="str">
        <f t="shared" si="33"/>
        <v xml:space="preserve"> </v>
      </c>
      <c r="BG13" s="79" t="str">
        <f t="shared" si="34"/>
        <v>n/s</v>
      </c>
      <c r="BH13" s="77" t="s">
        <v>145</v>
      </c>
      <c r="BI13" s="78" t="str">
        <f t="shared" si="35"/>
        <v xml:space="preserve"> </v>
      </c>
      <c r="BJ13" s="79" t="str">
        <f t="shared" si="36"/>
        <v>n/s</v>
      </c>
      <c r="BK13" s="78" t="str">
        <f t="shared" si="37"/>
        <v xml:space="preserve"> </v>
      </c>
      <c r="BL13" s="79" t="str">
        <f t="shared" si="38"/>
        <v>n/s</v>
      </c>
      <c r="BM13" s="77"/>
      <c r="BN13" s="78" t="str">
        <f t="shared" si="39"/>
        <v/>
      </c>
      <c r="BO13" s="79">
        <f t="shared" si="40"/>
        <v>0</v>
      </c>
      <c r="BP13" s="78" t="str">
        <f t="shared" si="41"/>
        <v xml:space="preserve"> </v>
      </c>
      <c r="BQ13" s="79" t="e">
        <f t="shared" si="42"/>
        <v>#VALUE!</v>
      </c>
      <c r="BR13" s="107"/>
      <c r="BS13" s="78" t="str">
        <f t="shared" si="43"/>
        <v/>
      </c>
      <c r="BT13" s="79">
        <f t="shared" si="44"/>
        <v>0</v>
      </c>
      <c r="BU13" s="78" t="str">
        <f t="shared" si="45"/>
        <v xml:space="preserve"> </v>
      </c>
      <c r="BV13" s="79" t="e">
        <f t="shared" si="46"/>
        <v>#VALUE!</v>
      </c>
      <c r="BW13" s="33"/>
      <c r="BX13" s="80">
        <f t="shared" si="47"/>
        <v>28</v>
      </c>
      <c r="BY13" s="81" t="str">
        <f t="shared" si="48"/>
        <v>n/f</v>
      </c>
      <c r="BZ13" s="82">
        <f t="shared" si="49"/>
        <v>0.25</v>
      </c>
      <c r="CA13" s="83">
        <v>9</v>
      </c>
      <c r="CB13" s="83">
        <f t="shared" si="100"/>
        <v>1</v>
      </c>
      <c r="CC13" s="81" t="str">
        <f t="shared" si="50"/>
        <v>n/s</v>
      </c>
      <c r="CD13" s="82">
        <f t="shared" si="51"/>
        <v>0</v>
      </c>
      <c r="CE13" s="82">
        <f t="shared" si="52"/>
        <v>0.25</v>
      </c>
      <c r="CF13" s="84">
        <f t="shared" si="53"/>
        <v>6</v>
      </c>
      <c r="CG13" s="83">
        <f t="shared" si="54"/>
        <v>0.25</v>
      </c>
      <c r="CH13" s="83">
        <v>9</v>
      </c>
      <c r="CI13" s="83">
        <f t="shared" si="101"/>
        <v>-3</v>
      </c>
      <c r="CJ13" s="81">
        <f t="shared" si="55"/>
        <v>6</v>
      </c>
      <c r="CK13" s="174">
        <f t="shared" si="102"/>
        <v>4</v>
      </c>
      <c r="CL13" s="82">
        <f t="shared" si="56"/>
        <v>4.25</v>
      </c>
      <c r="CM13" s="84">
        <f t="shared" si="57"/>
        <v>6</v>
      </c>
      <c r="CN13" s="83">
        <f t="shared" si="58"/>
        <v>0.25</v>
      </c>
      <c r="CO13" s="83">
        <v>9</v>
      </c>
      <c r="CP13" s="83">
        <f t="shared" si="103"/>
        <v>-1</v>
      </c>
      <c r="CQ13" s="81">
        <f t="shared" si="59"/>
        <v>8</v>
      </c>
      <c r="CR13" s="82">
        <f t="shared" si="60"/>
        <v>1</v>
      </c>
      <c r="CS13" s="82">
        <f t="shared" si="61"/>
        <v>5.25</v>
      </c>
      <c r="CT13" s="84">
        <f t="shared" si="62"/>
        <v>7</v>
      </c>
      <c r="CU13" s="83">
        <f t="shared" si="63"/>
        <v>0.25</v>
      </c>
      <c r="CV13" s="83">
        <v>9</v>
      </c>
      <c r="CW13" s="83">
        <f t="shared" si="104"/>
        <v>0</v>
      </c>
      <c r="CX13" s="81" t="str">
        <f t="shared" si="64"/>
        <v>n/s</v>
      </c>
      <c r="CY13" s="82">
        <f t="shared" si="65"/>
        <v>0</v>
      </c>
      <c r="CZ13" s="82">
        <f t="shared" si="66"/>
        <v>5.25</v>
      </c>
      <c r="DA13" s="84">
        <f t="shared" si="67"/>
        <v>7</v>
      </c>
      <c r="DB13" s="83">
        <f t="shared" si="68"/>
        <v>0.25</v>
      </c>
      <c r="DC13" s="83">
        <v>9</v>
      </c>
      <c r="DD13" s="83">
        <f t="shared" si="105"/>
        <v>-2</v>
      </c>
      <c r="DE13" s="81" t="str">
        <f t="shared" si="69"/>
        <v>n/s</v>
      </c>
      <c r="DF13" s="96">
        <f t="shared" si="70"/>
        <v>0</v>
      </c>
      <c r="DG13" s="82">
        <f t="shared" si="71"/>
        <v>5.25</v>
      </c>
      <c r="DH13" s="84">
        <f t="shared" si="72"/>
        <v>8</v>
      </c>
      <c r="DI13" s="83">
        <f t="shared" si="73"/>
        <v>0.25</v>
      </c>
      <c r="DJ13" s="83">
        <v>9</v>
      </c>
      <c r="DK13" s="83">
        <f t="shared" si="106"/>
        <v>-1</v>
      </c>
      <c r="DL13" s="81" t="str">
        <f t="shared" si="74"/>
        <v>n/s</v>
      </c>
      <c r="DM13" s="82">
        <f t="shared" si="75"/>
        <v>0</v>
      </c>
      <c r="DN13" s="82">
        <f t="shared" si="76"/>
        <v>5.25</v>
      </c>
      <c r="DO13" s="84">
        <f t="shared" si="77"/>
        <v>8</v>
      </c>
      <c r="DP13" s="83">
        <f t="shared" si="78"/>
        <v>0.25</v>
      </c>
      <c r="DQ13" s="83">
        <v>9</v>
      </c>
      <c r="DR13" s="83">
        <f t="shared" si="107"/>
        <v>-1</v>
      </c>
      <c r="DS13" s="81" t="str">
        <f t="shared" si="79"/>
        <v>n/s</v>
      </c>
      <c r="DT13" s="82">
        <f t="shared" si="108"/>
        <v>0</v>
      </c>
      <c r="DU13" s="82">
        <f t="shared" si="80"/>
        <v>5.25</v>
      </c>
      <c r="DV13" s="84">
        <f t="shared" si="81"/>
        <v>8</v>
      </c>
      <c r="DW13" s="83">
        <f t="shared" si="82"/>
        <v>0.25</v>
      </c>
      <c r="DX13" s="83">
        <v>9</v>
      </c>
      <c r="DY13" s="83">
        <f t="shared" si="109"/>
        <v>-1</v>
      </c>
      <c r="DZ13" s="81" t="e">
        <f t="shared" si="83"/>
        <v>#VALUE!</v>
      </c>
      <c r="EA13" s="82" t="str">
        <f t="shared" si="110"/>
        <v xml:space="preserve"> </v>
      </c>
      <c r="EB13" s="82" t="str">
        <f t="shared" si="84"/>
        <v xml:space="preserve"> </v>
      </c>
      <c r="EC13" s="84" t="str">
        <f t="shared" si="85"/>
        <v xml:space="preserve"> </v>
      </c>
      <c r="ED13" s="83" t="str">
        <f t="shared" si="86"/>
        <v xml:space="preserve"> </v>
      </c>
      <c r="EE13" s="83">
        <v>9</v>
      </c>
      <c r="EF13" s="83">
        <f t="shared" si="111"/>
        <v>-8</v>
      </c>
      <c r="EG13" s="81" t="e">
        <f t="shared" si="87"/>
        <v>#VALUE!</v>
      </c>
      <c r="EH13" s="82" t="str">
        <f t="shared" si="112"/>
        <v xml:space="preserve"> </v>
      </c>
      <c r="EI13" s="82" t="str">
        <f t="shared" si="88"/>
        <v xml:space="preserve"> </v>
      </c>
      <c r="EJ13" s="84" t="str">
        <f t="shared" si="89"/>
        <v xml:space="preserve"> </v>
      </c>
      <c r="EK13" s="83" t="str">
        <f t="shared" si="90"/>
        <v xml:space="preserve"> </v>
      </c>
      <c r="EL13" s="83">
        <v>9</v>
      </c>
      <c r="EM13" s="83">
        <f t="shared" si="113"/>
        <v>-8</v>
      </c>
      <c r="EN13" s="86">
        <f t="shared" si="91"/>
        <v>-0.25</v>
      </c>
      <c r="EO13" s="65"/>
      <c r="EP13" s="87">
        <f t="shared" si="92"/>
        <v>5</v>
      </c>
      <c r="EQ13" s="88">
        <f t="shared" si="93"/>
        <v>8</v>
      </c>
      <c r="ER13" s="89">
        <f t="shared" si="94"/>
        <v>55</v>
      </c>
      <c r="ES13" s="90">
        <f t="shared" si="95"/>
        <v>0</v>
      </c>
      <c r="ET13" s="91">
        <v>9</v>
      </c>
      <c r="EU13" s="91">
        <v>1</v>
      </c>
      <c r="EV13" s="84">
        <f t="shared" si="96"/>
        <v>8</v>
      </c>
      <c r="EW13" s="92" t="str">
        <f t="shared" si="97"/>
        <v>Антон Карасёв</v>
      </c>
      <c r="EX13" s="93">
        <f t="shared" si="98"/>
        <v>28</v>
      </c>
    </row>
    <row r="14" spans="1:154" ht="15" customHeight="1">
      <c r="A14" s="66">
        <v>10</v>
      </c>
      <c r="B14" s="48" t="s">
        <v>79</v>
      </c>
      <c r="C14" s="67">
        <v>19.100000000000001</v>
      </c>
      <c r="D14" s="67">
        <v>6.25</v>
      </c>
      <c r="E14" s="67">
        <v>18</v>
      </c>
      <c r="F14" s="67">
        <v>6.25</v>
      </c>
      <c r="G14" s="67">
        <v>14.51</v>
      </c>
      <c r="H14" s="67">
        <v>2</v>
      </c>
      <c r="I14" s="68">
        <v>14</v>
      </c>
      <c r="J14" s="69">
        <f t="shared" ref="J14:J33" si="115">0.5*(C14*D14+E14*F14)</f>
        <v>115.9375</v>
      </c>
      <c r="K14" s="70">
        <f t="shared" si="0"/>
        <v>52.392690000000002</v>
      </c>
      <c r="L14" s="70">
        <f t="shared" si="114"/>
        <v>51.066176470588232</v>
      </c>
      <c r="M14" s="71"/>
      <c r="N14" s="115"/>
      <c r="O14" s="116" t="s">
        <v>80</v>
      </c>
      <c r="P14" s="115" t="s">
        <v>118</v>
      </c>
      <c r="Q14" s="73">
        <f t="shared" si="2"/>
        <v>52.392690000000002</v>
      </c>
      <c r="R14" s="73">
        <f t="shared" si="3"/>
        <v>51.066176470588232</v>
      </c>
      <c r="S14" s="74"/>
      <c r="T14" s="74" t="s">
        <v>74</v>
      </c>
      <c r="U14" s="75">
        <v>11</v>
      </c>
      <c r="V14" s="76">
        <f t="shared" si="4"/>
        <v>0.99735352387985066</v>
      </c>
      <c r="W14" s="76">
        <f t="shared" si="5"/>
        <v>0.99766173175389583</v>
      </c>
      <c r="X14" s="76">
        <f t="shared" si="6"/>
        <v>0.99611048417423009</v>
      </c>
      <c r="Y14" s="99" t="s">
        <v>146</v>
      </c>
      <c r="Z14" s="78" t="str">
        <f t="shared" si="7"/>
        <v/>
      </c>
      <c r="AA14" s="79" t="str">
        <f t="shared" si="8"/>
        <v>n/s</v>
      </c>
      <c r="AB14" s="78" t="str">
        <f t="shared" si="9"/>
        <v/>
      </c>
      <c r="AC14" s="79" t="str">
        <f t="shared" si="10"/>
        <v>n/s</v>
      </c>
      <c r="AD14" s="77" t="s">
        <v>145</v>
      </c>
      <c r="AE14" s="78" t="str">
        <f t="shared" si="11"/>
        <v/>
      </c>
      <c r="AF14" s="79" t="str">
        <f t="shared" si="12"/>
        <v>n/s</v>
      </c>
      <c r="AG14" s="78" t="str">
        <f t="shared" si="13"/>
        <v/>
      </c>
      <c r="AH14" s="79" t="str">
        <f t="shared" si="14"/>
        <v>n/s</v>
      </c>
      <c r="AI14" s="77" t="s">
        <v>145</v>
      </c>
      <c r="AJ14" s="78" t="str">
        <f t="shared" si="15"/>
        <v/>
      </c>
      <c r="AK14" s="79" t="str">
        <f t="shared" si="16"/>
        <v>n/s</v>
      </c>
      <c r="AL14" s="78" t="str">
        <f t="shared" si="17"/>
        <v/>
      </c>
      <c r="AM14" s="79" t="str">
        <f t="shared" si="18"/>
        <v>n/s</v>
      </c>
      <c r="AN14" s="77">
        <v>0.77687499999999998</v>
      </c>
      <c r="AO14" s="78" t="str">
        <f t="shared" si="19"/>
        <v/>
      </c>
      <c r="AP14" s="79" t="str">
        <f t="shared" si="20"/>
        <v>n/s</v>
      </c>
      <c r="AQ14" s="78" t="str">
        <f t="shared" si="21"/>
        <v/>
      </c>
      <c r="AR14" s="79" t="str">
        <f t="shared" si="22"/>
        <v>n/s</v>
      </c>
      <c r="AS14" s="77">
        <v>0.80775462962962974</v>
      </c>
      <c r="AT14" s="78" t="str">
        <f t="shared" si="23"/>
        <v/>
      </c>
      <c r="AU14" s="79" t="str">
        <f t="shared" si="24"/>
        <v>n/s</v>
      </c>
      <c r="AV14" s="78" t="str">
        <f t="shared" si="25"/>
        <v/>
      </c>
      <c r="AW14" s="79" t="str">
        <f t="shared" si="26"/>
        <v>n/s</v>
      </c>
      <c r="AX14" s="77">
        <v>0.73777777777777775</v>
      </c>
      <c r="AY14" s="78" t="str">
        <f t="shared" si="27"/>
        <v/>
      </c>
      <c r="AZ14" s="79" t="str">
        <f t="shared" si="28"/>
        <v>n/s</v>
      </c>
      <c r="BA14" s="78" t="str">
        <f t="shared" si="29"/>
        <v/>
      </c>
      <c r="BB14" s="79" t="str">
        <f t="shared" si="30"/>
        <v>n/s</v>
      </c>
      <c r="BC14" s="77">
        <v>0.75101851851851853</v>
      </c>
      <c r="BD14" s="78" t="str">
        <f t="shared" si="31"/>
        <v/>
      </c>
      <c r="BE14" s="79" t="str">
        <f t="shared" si="32"/>
        <v>n/s</v>
      </c>
      <c r="BF14" s="78" t="str">
        <f t="shared" si="33"/>
        <v/>
      </c>
      <c r="BG14" s="79" t="str">
        <f t="shared" si="34"/>
        <v>n/s</v>
      </c>
      <c r="BH14" s="99">
        <v>0.56063657407407408</v>
      </c>
      <c r="BI14" s="78" t="str">
        <f t="shared" si="35"/>
        <v/>
      </c>
      <c r="BJ14" s="79" t="str">
        <f t="shared" si="36"/>
        <v>n/s</v>
      </c>
      <c r="BK14" s="78" t="str">
        <f t="shared" si="37"/>
        <v/>
      </c>
      <c r="BL14" s="79" t="str">
        <f t="shared" si="38"/>
        <v>n/s</v>
      </c>
      <c r="BM14" s="99"/>
      <c r="BN14" s="78" t="str">
        <f t="shared" si="39"/>
        <v/>
      </c>
      <c r="BO14" s="79" t="str">
        <f t="shared" si="40"/>
        <v>n/s</v>
      </c>
      <c r="BP14" s="78" t="str">
        <f t="shared" si="41"/>
        <v/>
      </c>
      <c r="BQ14" s="79" t="str">
        <f t="shared" si="42"/>
        <v>n/s</v>
      </c>
      <c r="BR14" s="77"/>
      <c r="BS14" s="78" t="str">
        <f t="shared" si="43"/>
        <v/>
      </c>
      <c r="BT14" s="79" t="str">
        <f t="shared" si="44"/>
        <v>n/s</v>
      </c>
      <c r="BU14" s="78" t="str">
        <f t="shared" si="45"/>
        <v/>
      </c>
      <c r="BV14" s="79" t="str">
        <f t="shared" si="46"/>
        <v>n/s</v>
      </c>
      <c r="BW14" s="33"/>
      <c r="BX14" s="80">
        <f t="shared" si="47"/>
        <v>11</v>
      </c>
      <c r="BY14" s="81" t="str">
        <f t="shared" si="48"/>
        <v>n/s</v>
      </c>
      <c r="BZ14" s="96">
        <f t="shared" si="49"/>
        <v>0</v>
      </c>
      <c r="CA14" s="83">
        <v>10</v>
      </c>
      <c r="CB14" s="83">
        <f t="shared" si="100"/>
        <v>0</v>
      </c>
      <c r="CC14" s="81" t="str">
        <f t="shared" si="50"/>
        <v>n/s</v>
      </c>
      <c r="CD14" s="96">
        <f t="shared" si="51"/>
        <v>0</v>
      </c>
      <c r="CE14" s="82">
        <f t="shared" si="52"/>
        <v>0</v>
      </c>
      <c r="CF14" s="111">
        <f t="shared" si="53"/>
        <v>10</v>
      </c>
      <c r="CG14" s="112">
        <f t="shared" si="54"/>
        <v>0</v>
      </c>
      <c r="CH14" s="83">
        <v>10</v>
      </c>
      <c r="CI14" s="83">
        <f t="shared" si="101"/>
        <v>-4</v>
      </c>
      <c r="CJ14" s="81" t="str">
        <f t="shared" si="55"/>
        <v>n/s</v>
      </c>
      <c r="CK14" s="174">
        <f t="shared" si="102"/>
        <v>0</v>
      </c>
      <c r="CL14" s="82">
        <f t="shared" si="56"/>
        <v>0</v>
      </c>
      <c r="CM14" s="111">
        <f t="shared" si="57"/>
        <v>10</v>
      </c>
      <c r="CN14" s="112">
        <f t="shared" si="58"/>
        <v>0</v>
      </c>
      <c r="CO14" s="83">
        <v>10</v>
      </c>
      <c r="CP14" s="83">
        <f t="shared" si="103"/>
        <v>-2</v>
      </c>
      <c r="CQ14" s="81" t="str">
        <f t="shared" si="59"/>
        <v>n/s</v>
      </c>
      <c r="CR14" s="96">
        <f t="shared" si="60"/>
        <v>0</v>
      </c>
      <c r="CS14" s="82">
        <f t="shared" si="61"/>
        <v>0</v>
      </c>
      <c r="CT14" s="111">
        <f t="shared" si="62"/>
        <v>10</v>
      </c>
      <c r="CU14" s="112">
        <f t="shared" si="63"/>
        <v>0</v>
      </c>
      <c r="CV14" s="83">
        <v>10</v>
      </c>
      <c r="CW14" s="83">
        <f t="shared" si="104"/>
        <v>-1</v>
      </c>
      <c r="CX14" s="81" t="str">
        <f t="shared" si="64"/>
        <v>n/s</v>
      </c>
      <c r="CY14" s="96">
        <f t="shared" si="65"/>
        <v>0</v>
      </c>
      <c r="CZ14" s="82">
        <f t="shared" si="66"/>
        <v>0</v>
      </c>
      <c r="DA14" s="111">
        <f t="shared" si="67"/>
        <v>10</v>
      </c>
      <c r="DB14" s="112">
        <f t="shared" si="68"/>
        <v>0</v>
      </c>
      <c r="DC14" s="83">
        <v>10</v>
      </c>
      <c r="DD14" s="83">
        <f t="shared" si="105"/>
        <v>-3</v>
      </c>
      <c r="DE14" s="81" t="str">
        <f t="shared" si="69"/>
        <v>n/s</v>
      </c>
      <c r="DF14" s="96">
        <f t="shared" si="70"/>
        <v>0</v>
      </c>
      <c r="DG14" s="82">
        <f t="shared" si="71"/>
        <v>0</v>
      </c>
      <c r="DH14" s="111">
        <f t="shared" si="72"/>
        <v>10</v>
      </c>
      <c r="DI14" s="112">
        <f t="shared" si="73"/>
        <v>0</v>
      </c>
      <c r="DJ14" s="83">
        <v>10</v>
      </c>
      <c r="DK14" s="83">
        <f t="shared" si="106"/>
        <v>-2</v>
      </c>
      <c r="DL14" s="81" t="str">
        <f t="shared" si="74"/>
        <v>n/s</v>
      </c>
      <c r="DM14" s="96">
        <f t="shared" si="75"/>
        <v>0</v>
      </c>
      <c r="DN14" s="82">
        <f t="shared" si="76"/>
        <v>0</v>
      </c>
      <c r="DO14" s="111">
        <f t="shared" si="77"/>
        <v>10</v>
      </c>
      <c r="DP14" s="112">
        <f t="shared" si="78"/>
        <v>0</v>
      </c>
      <c r="DQ14" s="112">
        <v>10</v>
      </c>
      <c r="DR14" s="83">
        <f t="shared" si="107"/>
        <v>-2</v>
      </c>
      <c r="DS14" s="81" t="str">
        <f t="shared" si="79"/>
        <v>n/s</v>
      </c>
      <c r="DT14" s="82">
        <f t="shared" si="108"/>
        <v>0</v>
      </c>
      <c r="DU14" s="82">
        <f t="shared" si="80"/>
        <v>0</v>
      </c>
      <c r="DV14" s="84">
        <f t="shared" si="81"/>
        <v>10</v>
      </c>
      <c r="DW14" s="112">
        <f t="shared" si="82"/>
        <v>0</v>
      </c>
      <c r="DX14" s="83">
        <v>10</v>
      </c>
      <c r="DY14" s="83">
        <f t="shared" si="109"/>
        <v>-2</v>
      </c>
      <c r="DZ14" s="81" t="str">
        <f t="shared" si="83"/>
        <v>n/s</v>
      </c>
      <c r="EA14" s="96">
        <f t="shared" si="110"/>
        <v>0</v>
      </c>
      <c r="EB14" s="82" t="str">
        <f t="shared" si="84"/>
        <v xml:space="preserve"> </v>
      </c>
      <c r="EC14" s="84" t="str">
        <f t="shared" si="85"/>
        <v xml:space="preserve"> </v>
      </c>
      <c r="ED14" s="112" t="str">
        <f t="shared" si="86"/>
        <v xml:space="preserve"> </v>
      </c>
      <c r="EE14" s="83">
        <v>10</v>
      </c>
      <c r="EF14" s="83">
        <f t="shared" si="111"/>
        <v>-9</v>
      </c>
      <c r="EG14" s="81" t="str">
        <f t="shared" si="87"/>
        <v>n/s</v>
      </c>
      <c r="EH14" s="96">
        <f t="shared" si="112"/>
        <v>0</v>
      </c>
      <c r="EI14" s="82" t="str">
        <f t="shared" si="88"/>
        <v xml:space="preserve"> </v>
      </c>
      <c r="EJ14" s="84" t="str">
        <f t="shared" si="89"/>
        <v xml:space="preserve"> </v>
      </c>
      <c r="EK14" s="112" t="str">
        <f t="shared" si="90"/>
        <v xml:space="preserve"> </v>
      </c>
      <c r="EL14" s="83">
        <v>10</v>
      </c>
      <c r="EM14" s="83">
        <f t="shared" si="113"/>
        <v>-9</v>
      </c>
      <c r="EN14" s="86">
        <f t="shared" si="91"/>
        <v>-99</v>
      </c>
      <c r="EO14" s="65"/>
      <c r="EP14" s="87">
        <f t="shared" si="92"/>
        <v>-99</v>
      </c>
      <c r="EQ14" s="88">
        <f t="shared" si="93"/>
        <v>14</v>
      </c>
      <c r="ER14" s="89">
        <f t="shared" si="94"/>
        <v>56</v>
      </c>
      <c r="ES14" s="90">
        <f t="shared" si="95"/>
        <v>-97</v>
      </c>
      <c r="ET14" s="91">
        <v>10</v>
      </c>
      <c r="EU14" s="91">
        <v>1</v>
      </c>
      <c r="EV14" s="84">
        <f t="shared" si="96"/>
        <v>14</v>
      </c>
      <c r="EW14" s="92" t="str">
        <f t="shared" si="97"/>
        <v>Владимир Дёмин</v>
      </c>
      <c r="EX14" s="93">
        <f t="shared" si="98"/>
        <v>11</v>
      </c>
    </row>
    <row r="15" spans="1:154" ht="15">
      <c r="A15" s="66">
        <v>11</v>
      </c>
      <c r="B15" s="48" t="s">
        <v>79</v>
      </c>
      <c r="C15" s="67">
        <v>19.100000000000001</v>
      </c>
      <c r="D15" s="67">
        <v>6.25</v>
      </c>
      <c r="E15" s="67">
        <v>18</v>
      </c>
      <c r="F15" s="67">
        <v>6.25</v>
      </c>
      <c r="G15" s="67">
        <v>14.51</v>
      </c>
      <c r="H15" s="67">
        <v>2</v>
      </c>
      <c r="I15" s="68">
        <v>14</v>
      </c>
      <c r="J15" s="69">
        <f t="shared" si="115"/>
        <v>115.9375</v>
      </c>
      <c r="K15" s="70">
        <f t="shared" si="0"/>
        <v>52.392690000000002</v>
      </c>
      <c r="L15" s="70">
        <f t="shared" si="114"/>
        <v>51.066176470588232</v>
      </c>
      <c r="M15" s="48"/>
      <c r="N15" s="48"/>
      <c r="O15" s="116" t="s">
        <v>120</v>
      </c>
      <c r="P15" s="115" t="s">
        <v>87</v>
      </c>
      <c r="Q15" s="73">
        <f t="shared" si="2"/>
        <v>52.392690000000002</v>
      </c>
      <c r="R15" s="73">
        <f t="shared" si="3"/>
        <v>51.066176470588232</v>
      </c>
      <c r="S15" s="74"/>
      <c r="T15" s="74" t="s">
        <v>74</v>
      </c>
      <c r="U15" s="117">
        <v>10</v>
      </c>
      <c r="V15" s="76">
        <f t="shared" si="4"/>
        <v>0.99735352387985066</v>
      </c>
      <c r="W15" s="76">
        <f t="shared" si="5"/>
        <v>0.99766173175389583</v>
      </c>
      <c r="X15" s="76">
        <f t="shared" si="6"/>
        <v>0.99611048417423009</v>
      </c>
      <c r="Y15" s="99" t="s">
        <v>146</v>
      </c>
      <c r="Z15" s="78" t="str">
        <f t="shared" si="7"/>
        <v/>
      </c>
      <c r="AA15" s="79" t="str">
        <f t="shared" si="8"/>
        <v>n/s</v>
      </c>
      <c r="AB15" s="78" t="str">
        <f t="shared" si="9"/>
        <v/>
      </c>
      <c r="AC15" s="79" t="str">
        <f t="shared" si="10"/>
        <v>n/s</v>
      </c>
      <c r="AD15" s="77" t="s">
        <v>145</v>
      </c>
      <c r="AE15" s="78" t="str">
        <f t="shared" si="11"/>
        <v/>
      </c>
      <c r="AF15" s="79" t="str">
        <f t="shared" si="12"/>
        <v>n/s</v>
      </c>
      <c r="AG15" s="78" t="str">
        <f t="shared" si="13"/>
        <v/>
      </c>
      <c r="AH15" s="79" t="str">
        <f t="shared" si="14"/>
        <v>n/s</v>
      </c>
      <c r="AI15" s="77" t="s">
        <v>145</v>
      </c>
      <c r="AJ15" s="78" t="str">
        <f t="shared" si="15"/>
        <v/>
      </c>
      <c r="AK15" s="79" t="str">
        <f t="shared" si="16"/>
        <v>n/s</v>
      </c>
      <c r="AL15" s="78" t="str">
        <f t="shared" si="17"/>
        <v/>
      </c>
      <c r="AM15" s="79" t="str">
        <f t="shared" si="18"/>
        <v>n/s</v>
      </c>
      <c r="AN15" s="77" t="s">
        <v>145</v>
      </c>
      <c r="AO15" s="78" t="str">
        <f t="shared" si="19"/>
        <v/>
      </c>
      <c r="AP15" s="79" t="str">
        <f t="shared" si="20"/>
        <v>n/s</v>
      </c>
      <c r="AQ15" s="78" t="str">
        <f t="shared" si="21"/>
        <v/>
      </c>
      <c r="AR15" s="79" t="str">
        <f t="shared" si="22"/>
        <v>n/s</v>
      </c>
      <c r="AS15" s="77" t="s">
        <v>145</v>
      </c>
      <c r="AT15" s="78" t="str">
        <f t="shared" si="23"/>
        <v/>
      </c>
      <c r="AU15" s="79" t="str">
        <f t="shared" si="24"/>
        <v>n/s</v>
      </c>
      <c r="AV15" s="78" t="str">
        <f t="shared" si="25"/>
        <v/>
      </c>
      <c r="AW15" s="79" t="str">
        <f t="shared" si="26"/>
        <v>n/s</v>
      </c>
      <c r="AX15" s="99" t="s">
        <v>145</v>
      </c>
      <c r="AY15" s="78" t="str">
        <f t="shared" si="27"/>
        <v/>
      </c>
      <c r="AZ15" s="79" t="str">
        <f t="shared" si="28"/>
        <v>n/s</v>
      </c>
      <c r="BA15" s="78" t="str">
        <f t="shared" si="29"/>
        <v/>
      </c>
      <c r="BB15" s="79" t="str">
        <f t="shared" si="30"/>
        <v>n/s</v>
      </c>
      <c r="BC15" s="77" t="s">
        <v>145</v>
      </c>
      <c r="BD15" s="78" t="str">
        <f t="shared" si="31"/>
        <v/>
      </c>
      <c r="BE15" s="79" t="str">
        <f t="shared" si="32"/>
        <v>n/s</v>
      </c>
      <c r="BF15" s="78" t="str">
        <f t="shared" si="33"/>
        <v/>
      </c>
      <c r="BG15" s="79" t="str">
        <f t="shared" si="34"/>
        <v>n/s</v>
      </c>
      <c r="BH15" s="77" t="s">
        <v>145</v>
      </c>
      <c r="BI15" s="78" t="str">
        <f t="shared" si="35"/>
        <v/>
      </c>
      <c r="BJ15" s="79" t="str">
        <f t="shared" si="36"/>
        <v>n/s</v>
      </c>
      <c r="BK15" s="78" t="str">
        <f t="shared" si="37"/>
        <v/>
      </c>
      <c r="BL15" s="79" t="str">
        <f t="shared" si="38"/>
        <v>n/s</v>
      </c>
      <c r="BM15" s="99"/>
      <c r="BN15" s="78" t="str">
        <f t="shared" si="39"/>
        <v/>
      </c>
      <c r="BO15" s="79" t="str">
        <f t="shared" si="40"/>
        <v>n/s</v>
      </c>
      <c r="BP15" s="78" t="str">
        <f t="shared" si="41"/>
        <v/>
      </c>
      <c r="BQ15" s="79" t="str">
        <f t="shared" si="42"/>
        <v>n/s</v>
      </c>
      <c r="BR15" s="77"/>
      <c r="BS15" s="78" t="str">
        <f t="shared" si="43"/>
        <v/>
      </c>
      <c r="BT15" s="79" t="str">
        <f t="shared" si="44"/>
        <v>n/s</v>
      </c>
      <c r="BU15" s="78" t="str">
        <f t="shared" si="45"/>
        <v/>
      </c>
      <c r="BV15" s="79" t="str">
        <f t="shared" si="46"/>
        <v>n/s</v>
      </c>
      <c r="BW15" s="33"/>
      <c r="BX15" s="80">
        <f t="shared" si="47"/>
        <v>10</v>
      </c>
      <c r="BY15" s="81" t="str">
        <f t="shared" si="48"/>
        <v>n/s</v>
      </c>
      <c r="BZ15" s="96">
        <f t="shared" si="49"/>
        <v>0</v>
      </c>
      <c r="CA15" s="83">
        <v>11</v>
      </c>
      <c r="CB15" s="83">
        <f t="shared" si="100"/>
        <v>-1</v>
      </c>
      <c r="CC15" s="81" t="str">
        <f t="shared" si="50"/>
        <v>n/s</v>
      </c>
      <c r="CD15" s="96">
        <f t="shared" si="51"/>
        <v>0</v>
      </c>
      <c r="CE15" s="82">
        <f t="shared" si="52"/>
        <v>0</v>
      </c>
      <c r="CF15" s="111">
        <f t="shared" si="53"/>
        <v>10</v>
      </c>
      <c r="CG15" s="112">
        <f t="shared" si="54"/>
        <v>0</v>
      </c>
      <c r="CH15" s="83">
        <v>11</v>
      </c>
      <c r="CI15" s="83">
        <f t="shared" si="101"/>
        <v>-5</v>
      </c>
      <c r="CJ15" s="81" t="str">
        <f t="shared" si="55"/>
        <v>n/s</v>
      </c>
      <c r="CK15" s="174">
        <f t="shared" si="102"/>
        <v>0</v>
      </c>
      <c r="CL15" s="82">
        <f t="shared" si="56"/>
        <v>0</v>
      </c>
      <c r="CM15" s="111">
        <f t="shared" si="57"/>
        <v>10</v>
      </c>
      <c r="CN15" s="112">
        <f t="shared" si="58"/>
        <v>0</v>
      </c>
      <c r="CO15" s="83">
        <v>11</v>
      </c>
      <c r="CP15" s="83">
        <f t="shared" si="103"/>
        <v>-3</v>
      </c>
      <c r="CQ15" s="81" t="str">
        <f t="shared" si="59"/>
        <v>n/s</v>
      </c>
      <c r="CR15" s="96">
        <f t="shared" si="60"/>
        <v>0</v>
      </c>
      <c r="CS15" s="82">
        <f t="shared" si="61"/>
        <v>0</v>
      </c>
      <c r="CT15" s="111">
        <f t="shared" si="62"/>
        <v>10</v>
      </c>
      <c r="CU15" s="112">
        <f t="shared" si="63"/>
        <v>0</v>
      </c>
      <c r="CV15" s="83">
        <v>11</v>
      </c>
      <c r="CW15" s="83">
        <f t="shared" si="104"/>
        <v>-2</v>
      </c>
      <c r="CX15" s="81" t="str">
        <f t="shared" si="64"/>
        <v>n/s</v>
      </c>
      <c r="CY15" s="96">
        <f t="shared" si="65"/>
        <v>0</v>
      </c>
      <c r="CZ15" s="82">
        <f t="shared" si="66"/>
        <v>0</v>
      </c>
      <c r="DA15" s="111">
        <f t="shared" si="67"/>
        <v>10</v>
      </c>
      <c r="DB15" s="112">
        <f t="shared" si="68"/>
        <v>0</v>
      </c>
      <c r="DC15" s="83">
        <v>11</v>
      </c>
      <c r="DD15" s="83">
        <f t="shared" si="105"/>
        <v>-4</v>
      </c>
      <c r="DE15" s="81" t="str">
        <f t="shared" si="69"/>
        <v>n/s</v>
      </c>
      <c r="DF15" s="96">
        <f t="shared" si="70"/>
        <v>0</v>
      </c>
      <c r="DG15" s="82">
        <f t="shared" si="71"/>
        <v>0</v>
      </c>
      <c r="DH15" s="111">
        <f t="shared" si="72"/>
        <v>10</v>
      </c>
      <c r="DI15" s="112">
        <f t="shared" si="73"/>
        <v>0</v>
      </c>
      <c r="DJ15" s="83">
        <v>11</v>
      </c>
      <c r="DK15" s="83">
        <f t="shared" si="106"/>
        <v>-3</v>
      </c>
      <c r="DL15" s="81" t="str">
        <f t="shared" si="74"/>
        <v>n/s</v>
      </c>
      <c r="DM15" s="96">
        <f t="shared" si="75"/>
        <v>0</v>
      </c>
      <c r="DN15" s="82">
        <f t="shared" si="76"/>
        <v>0</v>
      </c>
      <c r="DO15" s="111">
        <f t="shared" si="77"/>
        <v>10</v>
      </c>
      <c r="DP15" s="112">
        <f t="shared" si="78"/>
        <v>0</v>
      </c>
      <c r="DQ15" s="112">
        <v>11</v>
      </c>
      <c r="DR15" s="83">
        <f t="shared" si="107"/>
        <v>-3</v>
      </c>
      <c r="DS15" s="81" t="str">
        <f t="shared" si="79"/>
        <v>n/s</v>
      </c>
      <c r="DT15" s="82">
        <f t="shared" si="108"/>
        <v>0</v>
      </c>
      <c r="DU15" s="82">
        <f t="shared" si="80"/>
        <v>0</v>
      </c>
      <c r="DV15" s="84">
        <f t="shared" si="81"/>
        <v>10</v>
      </c>
      <c r="DW15" s="112">
        <f t="shared" si="82"/>
        <v>0</v>
      </c>
      <c r="DX15" s="83">
        <v>11</v>
      </c>
      <c r="DY15" s="83">
        <f t="shared" si="109"/>
        <v>-3</v>
      </c>
      <c r="DZ15" s="81" t="str">
        <f t="shared" si="83"/>
        <v>n/s</v>
      </c>
      <c r="EA15" s="96">
        <f t="shared" si="110"/>
        <v>0</v>
      </c>
      <c r="EB15" s="82" t="str">
        <f t="shared" si="84"/>
        <v xml:space="preserve"> </v>
      </c>
      <c r="EC15" s="84" t="str">
        <f t="shared" si="85"/>
        <v xml:space="preserve"> </v>
      </c>
      <c r="ED15" s="112" t="str">
        <f t="shared" si="86"/>
        <v xml:space="preserve"> </v>
      </c>
      <c r="EE15" s="83">
        <v>11</v>
      </c>
      <c r="EF15" s="83">
        <f t="shared" si="111"/>
        <v>-10</v>
      </c>
      <c r="EG15" s="81" t="str">
        <f t="shared" si="87"/>
        <v>n/s</v>
      </c>
      <c r="EH15" s="96">
        <f t="shared" si="112"/>
        <v>0</v>
      </c>
      <c r="EI15" s="82" t="str">
        <f t="shared" si="88"/>
        <v xml:space="preserve"> </v>
      </c>
      <c r="EJ15" s="84" t="str">
        <f t="shared" si="89"/>
        <v xml:space="preserve"> </v>
      </c>
      <c r="EK15" s="112" t="str">
        <f t="shared" si="90"/>
        <v xml:space="preserve"> </v>
      </c>
      <c r="EL15" s="83">
        <v>11</v>
      </c>
      <c r="EM15" s="83">
        <f t="shared" si="113"/>
        <v>-10</v>
      </c>
      <c r="EN15" s="86">
        <f t="shared" si="91"/>
        <v>-99</v>
      </c>
      <c r="EO15" s="65"/>
      <c r="EP15" s="87">
        <f t="shared" si="92"/>
        <v>-99</v>
      </c>
      <c r="EQ15" s="88">
        <f t="shared" si="93"/>
        <v>14</v>
      </c>
      <c r="ER15" s="89">
        <f t="shared" si="94"/>
        <v>56</v>
      </c>
      <c r="ES15" s="90">
        <f t="shared" si="95"/>
        <v>-97</v>
      </c>
      <c r="ET15" s="91">
        <v>11</v>
      </c>
      <c r="EU15" s="91">
        <v>1</v>
      </c>
      <c r="EV15" s="84">
        <f t="shared" si="96"/>
        <v>14</v>
      </c>
      <c r="EW15" s="92" t="str">
        <f t="shared" si="97"/>
        <v>Александр Раткин</v>
      </c>
      <c r="EX15" s="93">
        <f t="shared" si="98"/>
        <v>10</v>
      </c>
    </row>
    <row r="16" spans="1:154" ht="15">
      <c r="A16" s="66">
        <v>12</v>
      </c>
      <c r="B16" s="48" t="s">
        <v>79</v>
      </c>
      <c r="C16" s="67">
        <v>19.100000000000001</v>
      </c>
      <c r="D16" s="67">
        <v>6.25</v>
      </c>
      <c r="E16" s="67">
        <v>18</v>
      </c>
      <c r="F16" s="67">
        <v>6.25</v>
      </c>
      <c r="G16" s="67">
        <v>14.51</v>
      </c>
      <c r="H16" s="67">
        <v>2</v>
      </c>
      <c r="I16" s="68">
        <v>14</v>
      </c>
      <c r="J16" s="69">
        <f t="shared" si="115"/>
        <v>115.9375</v>
      </c>
      <c r="K16" s="70">
        <f t="shared" si="0"/>
        <v>52.392690000000002</v>
      </c>
      <c r="L16" s="70">
        <f t="shared" si="114"/>
        <v>51.066176470588232</v>
      </c>
      <c r="M16" s="48"/>
      <c r="N16" s="48"/>
      <c r="O16" s="116" t="s">
        <v>121</v>
      </c>
      <c r="P16" s="95" t="s">
        <v>77</v>
      </c>
      <c r="Q16" s="73">
        <f t="shared" si="2"/>
        <v>52.392690000000002</v>
      </c>
      <c r="R16" s="73">
        <f t="shared" si="3"/>
        <v>51.066176470588232</v>
      </c>
      <c r="S16" s="74"/>
      <c r="T16" s="74" t="s">
        <v>74</v>
      </c>
      <c r="U16" s="117">
        <v>19</v>
      </c>
      <c r="V16" s="76">
        <f t="shared" si="4"/>
        <v>0.99735352387985066</v>
      </c>
      <c r="W16" s="76">
        <f t="shared" si="5"/>
        <v>0.99766173175389583</v>
      </c>
      <c r="X16" s="76">
        <f t="shared" si="6"/>
        <v>0.99611048417423009</v>
      </c>
      <c r="Y16" s="99" t="s">
        <v>146</v>
      </c>
      <c r="Z16" s="78" t="str">
        <f t="shared" si="7"/>
        <v/>
      </c>
      <c r="AA16" s="79" t="str">
        <f t="shared" si="8"/>
        <v>n/s</v>
      </c>
      <c r="AB16" s="78" t="str">
        <f t="shared" si="9"/>
        <v/>
      </c>
      <c r="AC16" s="79" t="str">
        <f t="shared" si="10"/>
        <v>n/s</v>
      </c>
      <c r="AD16" s="77" t="s">
        <v>145</v>
      </c>
      <c r="AE16" s="78" t="str">
        <f t="shared" si="11"/>
        <v/>
      </c>
      <c r="AF16" s="79" t="str">
        <f t="shared" si="12"/>
        <v>n/s</v>
      </c>
      <c r="AG16" s="78" t="str">
        <f t="shared" si="13"/>
        <v/>
      </c>
      <c r="AH16" s="79" t="str">
        <f t="shared" si="14"/>
        <v>n/s</v>
      </c>
      <c r="AI16" s="77" t="s">
        <v>145</v>
      </c>
      <c r="AJ16" s="78" t="str">
        <f t="shared" si="15"/>
        <v/>
      </c>
      <c r="AK16" s="79" t="str">
        <f t="shared" si="16"/>
        <v>n/s</v>
      </c>
      <c r="AL16" s="78" t="str">
        <f t="shared" si="17"/>
        <v/>
      </c>
      <c r="AM16" s="79" t="str">
        <f t="shared" si="18"/>
        <v>n/s</v>
      </c>
      <c r="AN16" s="77" t="s">
        <v>145</v>
      </c>
      <c r="AO16" s="78" t="str">
        <f t="shared" si="19"/>
        <v/>
      </c>
      <c r="AP16" s="79" t="str">
        <f t="shared" si="20"/>
        <v>n/s</v>
      </c>
      <c r="AQ16" s="78" t="str">
        <f t="shared" si="21"/>
        <v/>
      </c>
      <c r="AR16" s="79" t="str">
        <f t="shared" si="22"/>
        <v>n/s</v>
      </c>
      <c r="AS16" s="77" t="s">
        <v>145</v>
      </c>
      <c r="AT16" s="78" t="str">
        <f t="shared" si="23"/>
        <v/>
      </c>
      <c r="AU16" s="79" t="str">
        <f t="shared" si="24"/>
        <v>n/s</v>
      </c>
      <c r="AV16" s="78" t="str">
        <f t="shared" si="25"/>
        <v/>
      </c>
      <c r="AW16" s="79" t="str">
        <f t="shared" si="26"/>
        <v>n/s</v>
      </c>
      <c r="AX16" s="77" t="s">
        <v>145</v>
      </c>
      <c r="AY16" s="78" t="str">
        <f t="shared" si="27"/>
        <v/>
      </c>
      <c r="AZ16" s="79" t="str">
        <f t="shared" si="28"/>
        <v>n/s</v>
      </c>
      <c r="BA16" s="78" t="str">
        <f t="shared" si="29"/>
        <v/>
      </c>
      <c r="BB16" s="79" t="str">
        <f t="shared" si="30"/>
        <v>n/s</v>
      </c>
      <c r="BC16" s="77" t="s">
        <v>145</v>
      </c>
      <c r="BD16" s="78" t="str">
        <f t="shared" si="31"/>
        <v/>
      </c>
      <c r="BE16" s="79" t="str">
        <f t="shared" si="32"/>
        <v>n/s</v>
      </c>
      <c r="BF16" s="78" t="str">
        <f t="shared" si="33"/>
        <v/>
      </c>
      <c r="BG16" s="79" t="str">
        <f t="shared" si="34"/>
        <v>n/s</v>
      </c>
      <c r="BH16" s="77" t="s">
        <v>145</v>
      </c>
      <c r="BI16" s="78" t="str">
        <f t="shared" si="35"/>
        <v/>
      </c>
      <c r="BJ16" s="79" t="str">
        <f t="shared" si="36"/>
        <v>n/s</v>
      </c>
      <c r="BK16" s="78" t="str">
        <f t="shared" si="37"/>
        <v/>
      </c>
      <c r="BL16" s="79" t="str">
        <f t="shared" si="38"/>
        <v>n/s</v>
      </c>
      <c r="BM16" s="77"/>
      <c r="BN16" s="78" t="str">
        <f t="shared" si="39"/>
        <v/>
      </c>
      <c r="BO16" s="79" t="str">
        <f t="shared" si="40"/>
        <v>n/s</v>
      </c>
      <c r="BP16" s="78" t="str">
        <f t="shared" si="41"/>
        <v/>
      </c>
      <c r="BQ16" s="79" t="str">
        <f t="shared" si="42"/>
        <v>n/s</v>
      </c>
      <c r="BR16" s="77"/>
      <c r="BS16" s="78" t="str">
        <f t="shared" si="43"/>
        <v/>
      </c>
      <c r="BT16" s="79" t="str">
        <f t="shared" si="44"/>
        <v>n/s</v>
      </c>
      <c r="BU16" s="78" t="str">
        <f t="shared" si="45"/>
        <v/>
      </c>
      <c r="BV16" s="79" t="str">
        <f t="shared" si="46"/>
        <v>n/s</v>
      </c>
      <c r="BW16" s="33"/>
      <c r="BX16" s="80">
        <f t="shared" si="47"/>
        <v>19</v>
      </c>
      <c r="BY16" s="81" t="str">
        <f t="shared" si="48"/>
        <v>n/s</v>
      </c>
      <c r="BZ16" s="96">
        <f t="shared" si="49"/>
        <v>0</v>
      </c>
      <c r="CA16" s="83">
        <v>12</v>
      </c>
      <c r="CB16" s="83">
        <f t="shared" si="100"/>
        <v>-2</v>
      </c>
      <c r="CC16" s="81" t="str">
        <f t="shared" si="50"/>
        <v>n/s</v>
      </c>
      <c r="CD16" s="96">
        <f t="shared" si="51"/>
        <v>0</v>
      </c>
      <c r="CE16" s="82">
        <f t="shared" si="52"/>
        <v>0</v>
      </c>
      <c r="CF16" s="111">
        <f t="shared" si="53"/>
        <v>10</v>
      </c>
      <c r="CG16" s="112">
        <f t="shared" si="54"/>
        <v>0</v>
      </c>
      <c r="CH16" s="83">
        <v>12</v>
      </c>
      <c r="CI16" s="83">
        <f t="shared" si="101"/>
        <v>-6</v>
      </c>
      <c r="CJ16" s="81" t="str">
        <f t="shared" si="55"/>
        <v>n/s</v>
      </c>
      <c r="CK16" s="174">
        <f t="shared" si="102"/>
        <v>0</v>
      </c>
      <c r="CL16" s="82">
        <f t="shared" si="56"/>
        <v>0</v>
      </c>
      <c r="CM16" s="111">
        <f t="shared" si="57"/>
        <v>10</v>
      </c>
      <c r="CN16" s="112">
        <f t="shared" si="58"/>
        <v>0</v>
      </c>
      <c r="CO16" s="83">
        <v>12</v>
      </c>
      <c r="CP16" s="83">
        <f t="shared" si="103"/>
        <v>-4</v>
      </c>
      <c r="CQ16" s="81" t="str">
        <f t="shared" si="59"/>
        <v>n/s</v>
      </c>
      <c r="CR16" s="96">
        <f t="shared" si="60"/>
        <v>0</v>
      </c>
      <c r="CS16" s="82">
        <f t="shared" si="61"/>
        <v>0</v>
      </c>
      <c r="CT16" s="111">
        <f t="shared" si="62"/>
        <v>10</v>
      </c>
      <c r="CU16" s="112">
        <f t="shared" si="63"/>
        <v>0</v>
      </c>
      <c r="CV16" s="83">
        <v>12</v>
      </c>
      <c r="CW16" s="83">
        <f t="shared" si="104"/>
        <v>-3</v>
      </c>
      <c r="CX16" s="81" t="str">
        <f t="shared" si="64"/>
        <v>n/s</v>
      </c>
      <c r="CY16" s="96">
        <f t="shared" si="65"/>
        <v>0</v>
      </c>
      <c r="CZ16" s="82">
        <f t="shared" si="66"/>
        <v>0</v>
      </c>
      <c r="DA16" s="111">
        <f t="shared" si="67"/>
        <v>10</v>
      </c>
      <c r="DB16" s="112">
        <f t="shared" si="68"/>
        <v>0</v>
      </c>
      <c r="DC16" s="83">
        <v>12</v>
      </c>
      <c r="DD16" s="83">
        <f t="shared" si="105"/>
        <v>-5</v>
      </c>
      <c r="DE16" s="81" t="str">
        <f t="shared" si="69"/>
        <v>n/s</v>
      </c>
      <c r="DF16" s="96">
        <f t="shared" si="70"/>
        <v>0</v>
      </c>
      <c r="DG16" s="82">
        <f t="shared" si="71"/>
        <v>0</v>
      </c>
      <c r="DH16" s="111">
        <f t="shared" si="72"/>
        <v>10</v>
      </c>
      <c r="DI16" s="112">
        <f t="shared" si="73"/>
        <v>0</v>
      </c>
      <c r="DJ16" s="83">
        <v>12</v>
      </c>
      <c r="DK16" s="83">
        <f t="shared" si="106"/>
        <v>-4</v>
      </c>
      <c r="DL16" s="81" t="str">
        <f t="shared" si="74"/>
        <v>n/s</v>
      </c>
      <c r="DM16" s="96">
        <f t="shared" si="75"/>
        <v>0</v>
      </c>
      <c r="DN16" s="82">
        <f t="shared" si="76"/>
        <v>0</v>
      </c>
      <c r="DO16" s="111">
        <f t="shared" si="77"/>
        <v>10</v>
      </c>
      <c r="DP16" s="112">
        <f t="shared" si="78"/>
        <v>0</v>
      </c>
      <c r="DQ16" s="112">
        <v>12</v>
      </c>
      <c r="DR16" s="83">
        <f t="shared" si="107"/>
        <v>-4</v>
      </c>
      <c r="DS16" s="81" t="str">
        <f t="shared" si="79"/>
        <v>n/s</v>
      </c>
      <c r="DT16" s="82">
        <f t="shared" si="108"/>
        <v>0</v>
      </c>
      <c r="DU16" s="82">
        <f t="shared" si="80"/>
        <v>0</v>
      </c>
      <c r="DV16" s="84">
        <f t="shared" si="81"/>
        <v>10</v>
      </c>
      <c r="DW16" s="112">
        <f t="shared" si="82"/>
        <v>0</v>
      </c>
      <c r="DX16" s="83">
        <v>12</v>
      </c>
      <c r="DY16" s="83">
        <f t="shared" si="109"/>
        <v>-4</v>
      </c>
      <c r="DZ16" s="81" t="str">
        <f t="shared" si="83"/>
        <v>n/s</v>
      </c>
      <c r="EA16" s="96">
        <f t="shared" si="110"/>
        <v>0</v>
      </c>
      <c r="EB16" s="82" t="str">
        <f t="shared" si="84"/>
        <v xml:space="preserve"> </v>
      </c>
      <c r="EC16" s="84" t="str">
        <f t="shared" si="85"/>
        <v xml:space="preserve"> </v>
      </c>
      <c r="ED16" s="112" t="str">
        <f t="shared" si="86"/>
        <v xml:space="preserve"> </v>
      </c>
      <c r="EE16" s="83">
        <v>12</v>
      </c>
      <c r="EF16" s="83">
        <f t="shared" si="111"/>
        <v>-11</v>
      </c>
      <c r="EG16" s="81" t="str">
        <f t="shared" si="87"/>
        <v>n/s</v>
      </c>
      <c r="EH16" s="96">
        <f t="shared" si="112"/>
        <v>0</v>
      </c>
      <c r="EI16" s="82" t="str">
        <f t="shared" si="88"/>
        <v xml:space="preserve"> </v>
      </c>
      <c r="EJ16" s="84" t="str">
        <f t="shared" si="89"/>
        <v xml:space="preserve"> </v>
      </c>
      <c r="EK16" s="112" t="str">
        <f t="shared" si="90"/>
        <v xml:space="preserve"> </v>
      </c>
      <c r="EL16" s="83">
        <v>12</v>
      </c>
      <c r="EM16" s="83">
        <f t="shared" si="113"/>
        <v>-11</v>
      </c>
      <c r="EN16" s="86">
        <f t="shared" si="91"/>
        <v>-99</v>
      </c>
      <c r="EO16" s="65"/>
      <c r="EP16" s="87">
        <f t="shared" si="92"/>
        <v>-99</v>
      </c>
      <c r="EQ16" s="88">
        <f t="shared" si="93"/>
        <v>14</v>
      </c>
      <c r="ER16" s="89">
        <f t="shared" si="94"/>
        <v>56</v>
      </c>
      <c r="ES16" s="90">
        <f t="shared" si="95"/>
        <v>-98</v>
      </c>
      <c r="ET16" s="91">
        <v>12</v>
      </c>
      <c r="EU16" s="91">
        <v>1</v>
      </c>
      <c r="EV16" s="84">
        <f t="shared" si="96"/>
        <v>14</v>
      </c>
      <c r="EW16" s="92" t="str">
        <f t="shared" si="97"/>
        <v>Иван Богданов</v>
      </c>
      <c r="EX16" s="93">
        <f t="shared" si="98"/>
        <v>19</v>
      </c>
    </row>
    <row r="17" spans="1:154" ht="15">
      <c r="A17" s="66">
        <v>13</v>
      </c>
      <c r="B17" s="48" t="s">
        <v>79</v>
      </c>
      <c r="C17" s="67">
        <v>19.100000000000001</v>
      </c>
      <c r="D17" s="67">
        <v>6.25</v>
      </c>
      <c r="E17" s="67">
        <v>18</v>
      </c>
      <c r="F17" s="67">
        <v>6.25</v>
      </c>
      <c r="G17" s="67">
        <v>14.51</v>
      </c>
      <c r="H17" s="67">
        <v>2</v>
      </c>
      <c r="I17" s="68">
        <v>14</v>
      </c>
      <c r="J17" s="69">
        <f t="shared" si="115"/>
        <v>115.9375</v>
      </c>
      <c r="K17" s="70">
        <f t="shared" si="0"/>
        <v>52.392690000000002</v>
      </c>
      <c r="L17" s="70">
        <f t="shared" si="114"/>
        <v>51.066176470588232</v>
      </c>
      <c r="M17" s="48"/>
      <c r="N17" s="48"/>
      <c r="O17" s="116" t="s">
        <v>122</v>
      </c>
      <c r="P17" s="72" t="s">
        <v>119</v>
      </c>
      <c r="Q17" s="73">
        <f t="shared" si="2"/>
        <v>52.392690000000002</v>
      </c>
      <c r="R17" s="73">
        <f t="shared" si="3"/>
        <v>51.066176470588232</v>
      </c>
      <c r="S17" s="74"/>
      <c r="T17" s="74" t="s">
        <v>74</v>
      </c>
      <c r="U17" s="75">
        <v>8</v>
      </c>
      <c r="V17" s="76">
        <f t="shared" si="4"/>
        <v>0.99735352387985066</v>
      </c>
      <c r="W17" s="76">
        <f t="shared" si="5"/>
        <v>0.99766173175389583</v>
      </c>
      <c r="X17" s="76">
        <f t="shared" si="6"/>
        <v>0.99611048417423009</v>
      </c>
      <c r="Y17" s="99" t="s">
        <v>146</v>
      </c>
      <c r="Z17" s="78" t="str">
        <f t="shared" si="7"/>
        <v/>
      </c>
      <c r="AA17" s="79" t="str">
        <f t="shared" si="8"/>
        <v>n/s</v>
      </c>
      <c r="AB17" s="78" t="str">
        <f t="shared" si="9"/>
        <v/>
      </c>
      <c r="AC17" s="79" t="str">
        <f t="shared" si="10"/>
        <v>n/s</v>
      </c>
      <c r="AD17" s="77" t="s">
        <v>145</v>
      </c>
      <c r="AE17" s="78" t="str">
        <f t="shared" si="11"/>
        <v/>
      </c>
      <c r="AF17" s="79" t="str">
        <f t="shared" si="12"/>
        <v>n/s</v>
      </c>
      <c r="AG17" s="78" t="str">
        <f t="shared" si="13"/>
        <v/>
      </c>
      <c r="AH17" s="79" t="str">
        <f t="shared" si="14"/>
        <v>n/s</v>
      </c>
      <c r="AI17" s="77" t="s">
        <v>146</v>
      </c>
      <c r="AJ17" s="78" t="str">
        <f t="shared" si="15"/>
        <v/>
      </c>
      <c r="AK17" s="79" t="str">
        <f t="shared" si="16"/>
        <v>n/s</v>
      </c>
      <c r="AL17" s="78" t="str">
        <f t="shared" si="17"/>
        <v/>
      </c>
      <c r="AM17" s="79" t="str">
        <f t="shared" si="18"/>
        <v>n/s</v>
      </c>
      <c r="AN17" s="77">
        <v>0.74537037037037035</v>
      </c>
      <c r="AO17" s="78" t="str">
        <f t="shared" si="19"/>
        <v/>
      </c>
      <c r="AP17" s="102" t="str">
        <f t="shared" si="20"/>
        <v>n/s</v>
      </c>
      <c r="AQ17" s="78" t="str">
        <f t="shared" si="21"/>
        <v/>
      </c>
      <c r="AR17" s="79" t="str">
        <f t="shared" si="22"/>
        <v>n/s</v>
      </c>
      <c r="AS17" s="77">
        <v>0.80569444444444438</v>
      </c>
      <c r="AT17" s="78" t="str">
        <f t="shared" si="23"/>
        <v/>
      </c>
      <c r="AU17" s="79" t="str">
        <f t="shared" si="24"/>
        <v>n/s</v>
      </c>
      <c r="AV17" s="78" t="str">
        <f t="shared" si="25"/>
        <v/>
      </c>
      <c r="AW17" s="79" t="str">
        <f t="shared" si="26"/>
        <v>n/s</v>
      </c>
      <c r="AX17" s="77">
        <v>0.73844907407407412</v>
      </c>
      <c r="AY17" s="78" t="str">
        <f t="shared" si="27"/>
        <v/>
      </c>
      <c r="AZ17" s="102" t="str">
        <f t="shared" si="28"/>
        <v>n/s</v>
      </c>
      <c r="BA17" s="78" t="str">
        <f t="shared" si="29"/>
        <v/>
      </c>
      <c r="BB17" s="79" t="str">
        <f t="shared" si="30"/>
        <v>n/s</v>
      </c>
      <c r="BC17" s="77">
        <v>0.70909722222222227</v>
      </c>
      <c r="BD17" s="78" t="str">
        <f t="shared" si="31"/>
        <v/>
      </c>
      <c r="BE17" s="102" t="str">
        <f t="shared" si="32"/>
        <v>n/s</v>
      </c>
      <c r="BF17" s="78" t="str">
        <f t="shared" si="33"/>
        <v/>
      </c>
      <c r="BG17" s="79" t="str">
        <f t="shared" si="34"/>
        <v>n/s</v>
      </c>
      <c r="BH17" s="77">
        <v>0.56092592592592594</v>
      </c>
      <c r="BI17" s="78" t="str">
        <f t="shared" si="35"/>
        <v/>
      </c>
      <c r="BJ17" s="102" t="str">
        <f t="shared" si="36"/>
        <v>n/s</v>
      </c>
      <c r="BK17" s="78" t="str">
        <f t="shared" si="37"/>
        <v/>
      </c>
      <c r="BL17" s="79" t="str">
        <f t="shared" si="38"/>
        <v>n/s</v>
      </c>
      <c r="BM17" s="77"/>
      <c r="BN17" s="78" t="str">
        <f t="shared" si="39"/>
        <v/>
      </c>
      <c r="BO17" s="102" t="str">
        <f t="shared" si="40"/>
        <v>n/s</v>
      </c>
      <c r="BP17" s="78" t="str">
        <f t="shared" si="41"/>
        <v/>
      </c>
      <c r="BQ17" s="79" t="str">
        <f t="shared" si="42"/>
        <v>n/s</v>
      </c>
      <c r="BR17" s="77"/>
      <c r="BS17" s="78" t="str">
        <f t="shared" si="43"/>
        <v/>
      </c>
      <c r="BT17" s="79" t="str">
        <f t="shared" si="44"/>
        <v>n/s</v>
      </c>
      <c r="BU17" s="78" t="str">
        <f t="shared" si="45"/>
        <v/>
      </c>
      <c r="BV17" s="79" t="str">
        <f t="shared" si="46"/>
        <v>n/s</v>
      </c>
      <c r="BW17" s="33"/>
      <c r="BX17" s="80">
        <f t="shared" si="47"/>
        <v>8</v>
      </c>
      <c r="BY17" s="81" t="str">
        <f t="shared" si="48"/>
        <v>n/s</v>
      </c>
      <c r="BZ17" s="96">
        <f t="shared" si="49"/>
        <v>0</v>
      </c>
      <c r="CA17" s="83">
        <v>13</v>
      </c>
      <c r="CB17" s="83">
        <f t="shared" si="100"/>
        <v>-3</v>
      </c>
      <c r="CC17" s="81" t="str">
        <f t="shared" si="50"/>
        <v>n/s</v>
      </c>
      <c r="CD17" s="96">
        <f t="shared" si="51"/>
        <v>0</v>
      </c>
      <c r="CE17" s="82">
        <f t="shared" si="52"/>
        <v>0</v>
      </c>
      <c r="CF17" s="111">
        <f t="shared" si="53"/>
        <v>10</v>
      </c>
      <c r="CG17" s="112">
        <f t="shared" si="54"/>
        <v>0</v>
      </c>
      <c r="CH17" s="83">
        <v>13</v>
      </c>
      <c r="CI17" s="83">
        <f t="shared" si="101"/>
        <v>-7</v>
      </c>
      <c r="CJ17" s="81" t="str">
        <f t="shared" si="55"/>
        <v>n/s</v>
      </c>
      <c r="CK17" s="174">
        <f t="shared" si="102"/>
        <v>0</v>
      </c>
      <c r="CL17" s="82">
        <f t="shared" si="56"/>
        <v>0</v>
      </c>
      <c r="CM17" s="111">
        <f t="shared" si="57"/>
        <v>10</v>
      </c>
      <c r="CN17" s="112">
        <f t="shared" si="58"/>
        <v>0</v>
      </c>
      <c r="CO17" s="83">
        <v>13</v>
      </c>
      <c r="CP17" s="83">
        <f t="shared" si="103"/>
        <v>-5</v>
      </c>
      <c r="CQ17" s="81" t="str">
        <f t="shared" si="59"/>
        <v>n/s</v>
      </c>
      <c r="CR17" s="96">
        <f t="shared" si="60"/>
        <v>0</v>
      </c>
      <c r="CS17" s="82">
        <f t="shared" si="61"/>
        <v>0</v>
      </c>
      <c r="CT17" s="111">
        <f t="shared" si="62"/>
        <v>10</v>
      </c>
      <c r="CU17" s="112">
        <f t="shared" si="63"/>
        <v>0</v>
      </c>
      <c r="CV17" s="83">
        <v>13</v>
      </c>
      <c r="CW17" s="83">
        <f t="shared" si="104"/>
        <v>-4</v>
      </c>
      <c r="CX17" s="81" t="str">
        <f t="shared" si="64"/>
        <v>n/s</v>
      </c>
      <c r="CY17" s="96">
        <f t="shared" si="65"/>
        <v>0</v>
      </c>
      <c r="CZ17" s="82">
        <f t="shared" si="66"/>
        <v>0</v>
      </c>
      <c r="DA17" s="111">
        <f t="shared" si="67"/>
        <v>10</v>
      </c>
      <c r="DB17" s="112">
        <f t="shared" si="68"/>
        <v>0</v>
      </c>
      <c r="DC17" s="83">
        <v>13</v>
      </c>
      <c r="DD17" s="83">
        <f t="shared" si="105"/>
        <v>-6</v>
      </c>
      <c r="DE17" s="81" t="str">
        <f t="shared" si="69"/>
        <v>n/s</v>
      </c>
      <c r="DF17" s="96">
        <f t="shared" si="70"/>
        <v>0</v>
      </c>
      <c r="DG17" s="82">
        <f t="shared" si="71"/>
        <v>0</v>
      </c>
      <c r="DH17" s="111">
        <f t="shared" si="72"/>
        <v>10</v>
      </c>
      <c r="DI17" s="112">
        <f t="shared" si="73"/>
        <v>0</v>
      </c>
      <c r="DJ17" s="83">
        <v>13</v>
      </c>
      <c r="DK17" s="83">
        <f t="shared" si="106"/>
        <v>-5</v>
      </c>
      <c r="DL17" s="81" t="str">
        <f t="shared" si="74"/>
        <v>n/s</v>
      </c>
      <c r="DM17" s="96">
        <f t="shared" si="75"/>
        <v>0</v>
      </c>
      <c r="DN17" s="82">
        <f t="shared" si="76"/>
        <v>0</v>
      </c>
      <c r="DO17" s="111">
        <f t="shared" si="77"/>
        <v>10</v>
      </c>
      <c r="DP17" s="112">
        <f t="shared" si="78"/>
        <v>0</v>
      </c>
      <c r="DQ17" s="112">
        <v>13</v>
      </c>
      <c r="DR17" s="83">
        <f t="shared" si="107"/>
        <v>-5</v>
      </c>
      <c r="DS17" s="81" t="str">
        <f t="shared" si="79"/>
        <v>n/s</v>
      </c>
      <c r="DT17" s="82">
        <f t="shared" si="108"/>
        <v>0</v>
      </c>
      <c r="DU17" s="82">
        <f t="shared" si="80"/>
        <v>0</v>
      </c>
      <c r="DV17" s="84">
        <f t="shared" si="81"/>
        <v>10</v>
      </c>
      <c r="DW17" s="112">
        <f t="shared" si="82"/>
        <v>0</v>
      </c>
      <c r="DX17" s="83">
        <v>13</v>
      </c>
      <c r="DY17" s="83">
        <f t="shared" si="109"/>
        <v>-5</v>
      </c>
      <c r="DZ17" s="81" t="str">
        <f t="shared" si="83"/>
        <v>n/s</v>
      </c>
      <c r="EA17" s="96">
        <f t="shared" si="110"/>
        <v>0</v>
      </c>
      <c r="EB17" s="82" t="str">
        <f t="shared" si="84"/>
        <v xml:space="preserve"> </v>
      </c>
      <c r="EC17" s="84" t="str">
        <f t="shared" si="85"/>
        <v xml:space="preserve"> </v>
      </c>
      <c r="ED17" s="112" t="str">
        <f t="shared" si="86"/>
        <v xml:space="preserve"> </v>
      </c>
      <c r="EE17" s="83">
        <v>13</v>
      </c>
      <c r="EF17" s="83">
        <f t="shared" si="111"/>
        <v>-12</v>
      </c>
      <c r="EG17" s="81" t="str">
        <f t="shared" si="87"/>
        <v>n/s</v>
      </c>
      <c r="EH17" s="96">
        <f t="shared" si="112"/>
        <v>0</v>
      </c>
      <c r="EI17" s="82" t="str">
        <f t="shared" si="88"/>
        <v xml:space="preserve"> </v>
      </c>
      <c r="EJ17" s="84" t="str">
        <f t="shared" si="89"/>
        <v xml:space="preserve"> </v>
      </c>
      <c r="EK17" s="112" t="str">
        <f t="shared" si="90"/>
        <v xml:space="preserve"> </v>
      </c>
      <c r="EL17" s="83">
        <v>13</v>
      </c>
      <c r="EM17" s="83">
        <f t="shared" si="113"/>
        <v>-12</v>
      </c>
      <c r="EN17" s="86">
        <f t="shared" si="91"/>
        <v>-99</v>
      </c>
      <c r="EO17" s="65"/>
      <c r="EP17" s="87">
        <f t="shared" si="92"/>
        <v>-99</v>
      </c>
      <c r="EQ17" s="88">
        <f t="shared" si="93"/>
        <v>14</v>
      </c>
      <c r="ER17" s="89">
        <f t="shared" si="94"/>
        <v>56</v>
      </c>
      <c r="ES17" s="90">
        <f t="shared" si="95"/>
        <v>-98</v>
      </c>
      <c r="ET17" s="91">
        <v>13</v>
      </c>
      <c r="EU17" s="91">
        <v>1</v>
      </c>
      <c r="EV17" s="84">
        <f t="shared" si="96"/>
        <v>14</v>
      </c>
      <c r="EW17" s="92" t="str">
        <f t="shared" si="97"/>
        <v>Сергей Гелашвили</v>
      </c>
      <c r="EX17" s="93">
        <f t="shared" si="98"/>
        <v>8</v>
      </c>
    </row>
    <row r="18" spans="1:154" ht="15">
      <c r="A18" s="66">
        <v>14</v>
      </c>
      <c r="B18" s="173" t="s">
        <v>95</v>
      </c>
      <c r="C18" s="172">
        <v>16.3</v>
      </c>
      <c r="D18" s="104">
        <v>8.1999999999999993</v>
      </c>
      <c r="E18" s="104">
        <v>15.5</v>
      </c>
      <c r="F18" s="104">
        <v>5.45</v>
      </c>
      <c r="G18" s="104">
        <v>14.4</v>
      </c>
      <c r="H18" s="104">
        <v>1.85</v>
      </c>
      <c r="I18" s="105">
        <v>12.6</v>
      </c>
      <c r="J18" s="69">
        <f t="shared" si="115"/>
        <v>109.0675</v>
      </c>
      <c r="K18" s="70">
        <f t="shared" si="0"/>
        <v>52.753599999999999</v>
      </c>
      <c r="L18" s="70">
        <f t="shared" si="114"/>
        <v>51.874411764705883</v>
      </c>
      <c r="M18" s="48"/>
      <c r="N18" s="48"/>
      <c r="O18" s="116" t="s">
        <v>123</v>
      </c>
      <c r="P18" s="135" t="s">
        <v>124</v>
      </c>
      <c r="Q18" s="73">
        <f t="shared" si="2"/>
        <v>52.753599999999999</v>
      </c>
      <c r="R18" s="73">
        <f t="shared" si="3"/>
        <v>51.874411764705883</v>
      </c>
      <c r="S18" s="74"/>
      <c r="T18" s="74" t="s">
        <v>74</v>
      </c>
      <c r="U18" s="75">
        <v>23</v>
      </c>
      <c r="V18" s="76">
        <f t="shared" si="4"/>
        <v>0.99583794745639065</v>
      </c>
      <c r="W18" s="76">
        <f t="shared" si="5"/>
        <v>0.99632200803839555</v>
      </c>
      <c r="X18" s="76">
        <f t="shared" si="6"/>
        <v>0.99559891620098406</v>
      </c>
      <c r="Y18" s="99" t="s">
        <v>146</v>
      </c>
      <c r="Z18" s="78" t="str">
        <f t="shared" si="7"/>
        <v/>
      </c>
      <c r="AA18" s="79" t="str">
        <f t="shared" si="8"/>
        <v>n/s</v>
      </c>
      <c r="AB18" s="78" t="str">
        <f t="shared" si="9"/>
        <v/>
      </c>
      <c r="AC18" s="79" t="str">
        <f t="shared" si="10"/>
        <v>n/s</v>
      </c>
      <c r="AD18" s="77">
        <v>0.53741898148148148</v>
      </c>
      <c r="AE18" s="78" t="str">
        <f t="shared" si="11"/>
        <v/>
      </c>
      <c r="AF18" s="79" t="str">
        <f t="shared" si="12"/>
        <v>n/s</v>
      </c>
      <c r="AG18" s="78" t="str">
        <f t="shared" si="13"/>
        <v/>
      </c>
      <c r="AH18" s="79" t="str">
        <f t="shared" si="14"/>
        <v>n/s</v>
      </c>
      <c r="AI18" s="77" t="s">
        <v>146</v>
      </c>
      <c r="AJ18" s="78" t="str">
        <f t="shared" si="15"/>
        <v/>
      </c>
      <c r="AK18" s="79" t="str">
        <f t="shared" si="16"/>
        <v>n/s</v>
      </c>
      <c r="AL18" s="78" t="str">
        <f t="shared" si="17"/>
        <v/>
      </c>
      <c r="AM18" s="79" t="str">
        <f t="shared" si="18"/>
        <v>n/s</v>
      </c>
      <c r="AN18" s="77">
        <v>0.74872685185185184</v>
      </c>
      <c r="AO18" s="78" t="str">
        <f t="shared" si="19"/>
        <v/>
      </c>
      <c r="AP18" s="79" t="str">
        <f t="shared" si="20"/>
        <v>n/s</v>
      </c>
      <c r="AQ18" s="78" t="str">
        <f t="shared" si="21"/>
        <v/>
      </c>
      <c r="AR18" s="79" t="str">
        <f t="shared" si="22"/>
        <v>n/s</v>
      </c>
      <c r="AS18" s="77">
        <v>0.80531249999999999</v>
      </c>
      <c r="AT18" s="78" t="str">
        <f t="shared" si="23"/>
        <v/>
      </c>
      <c r="AU18" s="79" t="str">
        <f t="shared" si="24"/>
        <v>n/s</v>
      </c>
      <c r="AV18" s="78" t="str">
        <f t="shared" si="25"/>
        <v/>
      </c>
      <c r="AW18" s="79" t="str">
        <f t="shared" si="26"/>
        <v>n/s</v>
      </c>
      <c r="AX18" s="77">
        <v>0.74192129629629633</v>
      </c>
      <c r="AY18" s="78" t="str">
        <f t="shared" si="27"/>
        <v/>
      </c>
      <c r="AZ18" s="79" t="str">
        <f t="shared" si="28"/>
        <v>n/s</v>
      </c>
      <c r="BA18" s="78" t="str">
        <f t="shared" si="29"/>
        <v/>
      </c>
      <c r="BB18" s="79" t="str">
        <f t="shared" si="30"/>
        <v>n/s</v>
      </c>
      <c r="BC18" s="77">
        <v>0.70567129629629621</v>
      </c>
      <c r="BD18" s="78" t="str">
        <f t="shared" si="31"/>
        <v/>
      </c>
      <c r="BE18" s="79" t="str">
        <f t="shared" si="32"/>
        <v>n/s</v>
      </c>
      <c r="BF18" s="78" t="str">
        <f t="shared" si="33"/>
        <v/>
      </c>
      <c r="BG18" s="79" t="str">
        <f t="shared" si="34"/>
        <v>n/s</v>
      </c>
      <c r="BH18" s="77">
        <v>0.55740740740740746</v>
      </c>
      <c r="BI18" s="78" t="str">
        <f t="shared" si="35"/>
        <v/>
      </c>
      <c r="BJ18" s="79" t="str">
        <f t="shared" si="36"/>
        <v>n/s</v>
      </c>
      <c r="BK18" s="78" t="str">
        <f t="shared" si="37"/>
        <v/>
      </c>
      <c r="BL18" s="79" t="str">
        <f t="shared" si="38"/>
        <v>n/s</v>
      </c>
      <c r="BM18" s="77"/>
      <c r="BN18" s="78" t="str">
        <f t="shared" si="39"/>
        <v/>
      </c>
      <c r="BO18" s="79" t="str">
        <f t="shared" si="40"/>
        <v>n/s</v>
      </c>
      <c r="BP18" s="78" t="str">
        <f t="shared" si="41"/>
        <v/>
      </c>
      <c r="BQ18" s="79" t="str">
        <f t="shared" si="42"/>
        <v>n/s</v>
      </c>
      <c r="BR18" s="77"/>
      <c r="BS18" s="78" t="str">
        <f t="shared" si="43"/>
        <v/>
      </c>
      <c r="BT18" s="79" t="str">
        <f t="shared" si="44"/>
        <v>n/s</v>
      </c>
      <c r="BU18" s="78" t="str">
        <f t="shared" si="45"/>
        <v/>
      </c>
      <c r="BV18" s="79" t="str">
        <f t="shared" si="46"/>
        <v>n/s</v>
      </c>
      <c r="BW18" s="33"/>
      <c r="BX18" s="80">
        <f t="shared" si="47"/>
        <v>23</v>
      </c>
      <c r="BY18" s="81" t="str">
        <f t="shared" si="48"/>
        <v>n/s</v>
      </c>
      <c r="BZ18" s="96">
        <f t="shared" si="49"/>
        <v>0</v>
      </c>
      <c r="CA18" s="83">
        <v>14</v>
      </c>
      <c r="CB18" s="83">
        <f t="shared" si="100"/>
        <v>-4</v>
      </c>
      <c r="CC18" s="81" t="str">
        <f t="shared" si="50"/>
        <v>n/s</v>
      </c>
      <c r="CD18" s="96">
        <f t="shared" si="51"/>
        <v>0</v>
      </c>
      <c r="CE18" s="82">
        <f t="shared" si="52"/>
        <v>0</v>
      </c>
      <c r="CF18" s="111">
        <f t="shared" si="53"/>
        <v>10</v>
      </c>
      <c r="CG18" s="112">
        <f t="shared" si="54"/>
        <v>0</v>
      </c>
      <c r="CH18" s="83">
        <v>14</v>
      </c>
      <c r="CI18" s="83">
        <f t="shared" si="101"/>
        <v>-8</v>
      </c>
      <c r="CJ18" s="81" t="str">
        <f t="shared" si="55"/>
        <v>n/s</v>
      </c>
      <c r="CK18" s="174">
        <f t="shared" si="102"/>
        <v>0</v>
      </c>
      <c r="CL18" s="82">
        <f t="shared" si="56"/>
        <v>0</v>
      </c>
      <c r="CM18" s="111">
        <f t="shared" si="57"/>
        <v>10</v>
      </c>
      <c r="CN18" s="112">
        <f t="shared" si="58"/>
        <v>0</v>
      </c>
      <c r="CO18" s="83">
        <v>14</v>
      </c>
      <c r="CP18" s="83">
        <f t="shared" si="103"/>
        <v>-6</v>
      </c>
      <c r="CQ18" s="81" t="str">
        <f t="shared" si="59"/>
        <v>n/s</v>
      </c>
      <c r="CR18" s="96">
        <f t="shared" si="60"/>
        <v>0</v>
      </c>
      <c r="CS18" s="82">
        <f t="shared" si="61"/>
        <v>0</v>
      </c>
      <c r="CT18" s="111">
        <f t="shared" si="62"/>
        <v>10</v>
      </c>
      <c r="CU18" s="112">
        <f t="shared" si="63"/>
        <v>0</v>
      </c>
      <c r="CV18" s="83">
        <v>14</v>
      </c>
      <c r="CW18" s="83">
        <f t="shared" si="104"/>
        <v>-5</v>
      </c>
      <c r="CX18" s="81" t="str">
        <f t="shared" si="64"/>
        <v>n/s</v>
      </c>
      <c r="CY18" s="96">
        <f t="shared" si="65"/>
        <v>0</v>
      </c>
      <c r="CZ18" s="82">
        <f t="shared" si="66"/>
        <v>0</v>
      </c>
      <c r="DA18" s="111">
        <f t="shared" si="67"/>
        <v>10</v>
      </c>
      <c r="DB18" s="112">
        <f t="shared" si="68"/>
        <v>0</v>
      </c>
      <c r="DC18" s="83">
        <v>14</v>
      </c>
      <c r="DD18" s="83">
        <f t="shared" si="105"/>
        <v>-7</v>
      </c>
      <c r="DE18" s="81" t="str">
        <f t="shared" si="69"/>
        <v>n/s</v>
      </c>
      <c r="DF18" s="96">
        <f t="shared" si="70"/>
        <v>0</v>
      </c>
      <c r="DG18" s="82">
        <f t="shared" si="71"/>
        <v>0</v>
      </c>
      <c r="DH18" s="111">
        <f t="shared" si="72"/>
        <v>10</v>
      </c>
      <c r="DI18" s="112">
        <f t="shared" si="73"/>
        <v>0</v>
      </c>
      <c r="DJ18" s="83">
        <v>14</v>
      </c>
      <c r="DK18" s="83">
        <f t="shared" si="106"/>
        <v>-6</v>
      </c>
      <c r="DL18" s="81" t="str">
        <f t="shared" si="74"/>
        <v>n/s</v>
      </c>
      <c r="DM18" s="96">
        <f t="shared" si="75"/>
        <v>0</v>
      </c>
      <c r="DN18" s="82">
        <f t="shared" si="76"/>
        <v>0</v>
      </c>
      <c r="DO18" s="111">
        <f t="shared" si="77"/>
        <v>10</v>
      </c>
      <c r="DP18" s="112">
        <f t="shared" si="78"/>
        <v>0</v>
      </c>
      <c r="DQ18" s="112">
        <v>14</v>
      </c>
      <c r="DR18" s="83">
        <f t="shared" si="107"/>
        <v>-6</v>
      </c>
      <c r="DS18" s="81" t="str">
        <f t="shared" si="79"/>
        <v>n/s</v>
      </c>
      <c r="DT18" s="82">
        <f t="shared" si="108"/>
        <v>0</v>
      </c>
      <c r="DU18" s="82">
        <f t="shared" si="80"/>
        <v>0</v>
      </c>
      <c r="DV18" s="84">
        <f t="shared" si="81"/>
        <v>10</v>
      </c>
      <c r="DW18" s="112">
        <f t="shared" si="82"/>
        <v>0</v>
      </c>
      <c r="DX18" s="83">
        <v>14</v>
      </c>
      <c r="DY18" s="83">
        <f t="shared" si="109"/>
        <v>-6</v>
      </c>
      <c r="DZ18" s="81" t="str">
        <f t="shared" si="83"/>
        <v>n/s</v>
      </c>
      <c r="EA18" s="96">
        <f t="shared" si="110"/>
        <v>0</v>
      </c>
      <c r="EB18" s="82" t="str">
        <f t="shared" si="84"/>
        <v xml:space="preserve"> </v>
      </c>
      <c r="EC18" s="84" t="str">
        <f t="shared" si="85"/>
        <v xml:space="preserve"> </v>
      </c>
      <c r="ED18" s="112" t="str">
        <f t="shared" si="86"/>
        <v xml:space="preserve"> </v>
      </c>
      <c r="EE18" s="83">
        <v>14</v>
      </c>
      <c r="EF18" s="83">
        <f t="shared" si="111"/>
        <v>-13</v>
      </c>
      <c r="EG18" s="81" t="str">
        <f t="shared" si="87"/>
        <v>n/s</v>
      </c>
      <c r="EH18" s="96">
        <f t="shared" si="112"/>
        <v>0</v>
      </c>
      <c r="EI18" s="82" t="str">
        <f t="shared" si="88"/>
        <v xml:space="preserve"> </v>
      </c>
      <c r="EJ18" s="84" t="str">
        <f t="shared" si="89"/>
        <v xml:space="preserve"> </v>
      </c>
      <c r="EK18" s="112" t="str">
        <f t="shared" si="90"/>
        <v xml:space="preserve"> </v>
      </c>
      <c r="EL18" s="83">
        <v>14</v>
      </c>
      <c r="EM18" s="83">
        <f t="shared" si="113"/>
        <v>-13</v>
      </c>
      <c r="EN18" s="86">
        <f t="shared" si="91"/>
        <v>-99</v>
      </c>
      <c r="EO18" s="65"/>
      <c r="EP18" s="87">
        <f t="shared" si="92"/>
        <v>-99</v>
      </c>
      <c r="EQ18" s="88">
        <f t="shared" si="93"/>
        <v>14</v>
      </c>
      <c r="ER18" s="89">
        <f t="shared" si="94"/>
        <v>56</v>
      </c>
      <c r="ES18" s="90">
        <f t="shared" si="95"/>
        <v>-99</v>
      </c>
      <c r="ET18" s="91">
        <v>14</v>
      </c>
      <c r="EU18" s="91">
        <v>1</v>
      </c>
      <c r="EV18" s="84">
        <f t="shared" si="96"/>
        <v>14</v>
      </c>
      <c r="EW18" s="92" t="str">
        <f t="shared" si="97"/>
        <v>Олег Бронин</v>
      </c>
      <c r="EX18" s="93">
        <f t="shared" si="98"/>
        <v>23</v>
      </c>
    </row>
    <row r="19" spans="1:154">
      <c r="A19" s="66">
        <v>15</v>
      </c>
      <c r="B19" s="72" t="s">
        <v>83</v>
      </c>
      <c r="C19" s="123">
        <v>16.5</v>
      </c>
      <c r="D19" s="123">
        <v>8.57</v>
      </c>
      <c r="E19" s="123">
        <v>16.57</v>
      </c>
      <c r="F19" s="124">
        <v>5.6</v>
      </c>
      <c r="G19" s="124">
        <v>14.4</v>
      </c>
      <c r="H19" s="124">
        <v>1.85</v>
      </c>
      <c r="I19" s="125">
        <v>14.7</v>
      </c>
      <c r="J19" s="69">
        <f t="shared" si="115"/>
        <v>117.0985</v>
      </c>
      <c r="K19" s="70">
        <f t="shared" si="0"/>
        <v>52.753599999999999</v>
      </c>
      <c r="L19" s="70">
        <f t="shared" si="114"/>
        <v>50.929588235294119</v>
      </c>
      <c r="M19" s="48"/>
      <c r="N19" s="48"/>
      <c r="O19" s="72" t="s">
        <v>84</v>
      </c>
      <c r="P19" s="95" t="s">
        <v>125</v>
      </c>
      <c r="Q19" s="73">
        <f t="shared" si="2"/>
        <v>52.753599999999999</v>
      </c>
      <c r="R19" s="73">
        <f t="shared" si="3"/>
        <v>50.929588235294119</v>
      </c>
      <c r="S19" s="74"/>
      <c r="T19" s="74" t="s">
        <v>74</v>
      </c>
      <c r="U19" s="75">
        <v>24</v>
      </c>
      <c r="V19" s="76">
        <f t="shared" si="4"/>
        <v>0.99761010546959406</v>
      </c>
      <c r="W19" s="76">
        <f t="shared" si="5"/>
        <v>0.99788849518513412</v>
      </c>
      <c r="X19" s="76">
        <f t="shared" si="6"/>
        <v>0.99559891620098406</v>
      </c>
      <c r="Y19" s="99" t="s">
        <v>146</v>
      </c>
      <c r="Z19" s="78" t="str">
        <f t="shared" si="7"/>
        <v/>
      </c>
      <c r="AA19" s="79" t="str">
        <f t="shared" si="8"/>
        <v>n/s</v>
      </c>
      <c r="AB19" s="78" t="str">
        <f t="shared" si="9"/>
        <v/>
      </c>
      <c r="AC19" s="79" t="str">
        <f t="shared" si="10"/>
        <v>n/s</v>
      </c>
      <c r="AD19" s="99">
        <v>0.55450231481481482</v>
      </c>
      <c r="AE19" s="78" t="str">
        <f t="shared" si="11"/>
        <v/>
      </c>
      <c r="AF19" s="79" t="str">
        <f t="shared" si="12"/>
        <v>n/s</v>
      </c>
      <c r="AG19" s="78" t="str">
        <f t="shared" si="13"/>
        <v/>
      </c>
      <c r="AH19" s="79" t="str">
        <f t="shared" si="14"/>
        <v>n/s</v>
      </c>
      <c r="AI19" s="99">
        <v>0.17372685185185185</v>
      </c>
      <c r="AJ19" s="78" t="str">
        <f t="shared" si="15"/>
        <v/>
      </c>
      <c r="AK19" s="79" t="str">
        <f t="shared" si="16"/>
        <v>n/s</v>
      </c>
      <c r="AL19" s="78" t="str">
        <f t="shared" si="17"/>
        <v/>
      </c>
      <c r="AM19" s="79" t="str">
        <f t="shared" si="18"/>
        <v>n/s</v>
      </c>
      <c r="AN19" s="77">
        <v>0.76739583333333339</v>
      </c>
      <c r="AO19" s="78" t="str">
        <f t="shared" si="19"/>
        <v/>
      </c>
      <c r="AP19" s="79" t="str">
        <f t="shared" si="20"/>
        <v>n/s</v>
      </c>
      <c r="AQ19" s="78" t="str">
        <f t="shared" si="21"/>
        <v/>
      </c>
      <c r="AR19" s="79" t="str">
        <f t="shared" si="22"/>
        <v>n/s</v>
      </c>
      <c r="AS19" s="99">
        <v>0.81712962962962965</v>
      </c>
      <c r="AT19" s="78" t="str">
        <f t="shared" si="23"/>
        <v/>
      </c>
      <c r="AU19" s="79" t="str">
        <f t="shared" si="24"/>
        <v>n/s</v>
      </c>
      <c r="AV19" s="78" t="str">
        <f t="shared" si="25"/>
        <v/>
      </c>
      <c r="AW19" s="79" t="str">
        <f t="shared" si="26"/>
        <v>n/s</v>
      </c>
      <c r="AX19" s="99">
        <v>0.74583333333333324</v>
      </c>
      <c r="AY19" s="78" t="str">
        <f t="shared" si="27"/>
        <v/>
      </c>
      <c r="AZ19" s="79" t="str">
        <f t="shared" si="28"/>
        <v>n/s</v>
      </c>
      <c r="BA19" s="78" t="str">
        <f t="shared" si="29"/>
        <v/>
      </c>
      <c r="BB19" s="79" t="str">
        <f t="shared" si="30"/>
        <v>n/s</v>
      </c>
      <c r="BC19" s="77">
        <v>0.73964120370370379</v>
      </c>
      <c r="BD19" s="78" t="str">
        <f t="shared" si="31"/>
        <v/>
      </c>
      <c r="BE19" s="79" t="str">
        <f t="shared" si="32"/>
        <v>n/s</v>
      </c>
      <c r="BF19" s="78" t="str">
        <f t="shared" si="33"/>
        <v/>
      </c>
      <c r="BG19" s="79" t="str">
        <f t="shared" si="34"/>
        <v>n/s</v>
      </c>
      <c r="BH19" s="77">
        <v>0.5712962962962963</v>
      </c>
      <c r="BI19" s="78" t="str">
        <f t="shared" si="35"/>
        <v/>
      </c>
      <c r="BJ19" s="79" t="str">
        <f t="shared" si="36"/>
        <v>n/s</v>
      </c>
      <c r="BK19" s="78" t="str">
        <f t="shared" si="37"/>
        <v/>
      </c>
      <c r="BL19" s="79" t="str">
        <f t="shared" si="38"/>
        <v>n/s</v>
      </c>
      <c r="BM19" s="99"/>
      <c r="BN19" s="78" t="str">
        <f t="shared" si="39"/>
        <v/>
      </c>
      <c r="BO19" s="79" t="str">
        <f t="shared" si="40"/>
        <v>n/s</v>
      </c>
      <c r="BP19" s="78" t="str">
        <f t="shared" si="41"/>
        <v/>
      </c>
      <c r="BQ19" s="79" t="str">
        <f t="shared" si="42"/>
        <v>n/s</v>
      </c>
      <c r="BR19" s="99"/>
      <c r="BS19" s="78" t="str">
        <f t="shared" si="43"/>
        <v/>
      </c>
      <c r="BT19" s="79" t="str">
        <f t="shared" si="44"/>
        <v>n/s</v>
      </c>
      <c r="BU19" s="78" t="str">
        <f t="shared" si="45"/>
        <v/>
      </c>
      <c r="BV19" s="79" t="str">
        <f t="shared" si="46"/>
        <v>n/s</v>
      </c>
      <c r="BW19" s="33"/>
      <c r="BX19" s="80">
        <f t="shared" si="47"/>
        <v>24</v>
      </c>
      <c r="BY19" s="81" t="str">
        <f t="shared" si="48"/>
        <v>n/s</v>
      </c>
      <c r="BZ19" s="96">
        <f t="shared" si="49"/>
        <v>0</v>
      </c>
      <c r="CA19" s="83">
        <v>15</v>
      </c>
      <c r="CB19" s="83">
        <f t="shared" si="100"/>
        <v>-5</v>
      </c>
      <c r="CC19" s="81" t="str">
        <f t="shared" si="50"/>
        <v>n/s</v>
      </c>
      <c r="CD19" s="96">
        <f t="shared" si="51"/>
        <v>0</v>
      </c>
      <c r="CE19" s="82">
        <f t="shared" si="52"/>
        <v>0</v>
      </c>
      <c r="CF19" s="111">
        <f t="shared" si="53"/>
        <v>10</v>
      </c>
      <c r="CG19" s="112">
        <f t="shared" si="54"/>
        <v>0</v>
      </c>
      <c r="CH19" s="83">
        <v>15</v>
      </c>
      <c r="CI19" s="83">
        <f t="shared" si="101"/>
        <v>-9</v>
      </c>
      <c r="CJ19" s="81" t="str">
        <f t="shared" si="55"/>
        <v>n/s</v>
      </c>
      <c r="CK19" s="174">
        <f t="shared" si="102"/>
        <v>0</v>
      </c>
      <c r="CL19" s="82">
        <f t="shared" si="56"/>
        <v>0</v>
      </c>
      <c r="CM19" s="111">
        <f t="shared" si="57"/>
        <v>10</v>
      </c>
      <c r="CN19" s="112">
        <f t="shared" si="58"/>
        <v>0</v>
      </c>
      <c r="CO19" s="83">
        <v>15</v>
      </c>
      <c r="CP19" s="83">
        <f t="shared" si="103"/>
        <v>-7</v>
      </c>
      <c r="CQ19" s="81" t="str">
        <f t="shared" si="59"/>
        <v>n/s</v>
      </c>
      <c r="CR19" s="96">
        <f t="shared" si="60"/>
        <v>0</v>
      </c>
      <c r="CS19" s="82">
        <f t="shared" si="61"/>
        <v>0</v>
      </c>
      <c r="CT19" s="111">
        <f t="shared" si="62"/>
        <v>10</v>
      </c>
      <c r="CU19" s="112">
        <f t="shared" si="63"/>
        <v>0</v>
      </c>
      <c r="CV19" s="83">
        <v>15</v>
      </c>
      <c r="CW19" s="83">
        <f t="shared" si="104"/>
        <v>-6</v>
      </c>
      <c r="CX19" s="81" t="str">
        <f t="shared" si="64"/>
        <v>n/s</v>
      </c>
      <c r="CY19" s="96">
        <f t="shared" si="65"/>
        <v>0</v>
      </c>
      <c r="CZ19" s="82">
        <f t="shared" si="66"/>
        <v>0</v>
      </c>
      <c r="DA19" s="111">
        <f t="shared" si="67"/>
        <v>10</v>
      </c>
      <c r="DB19" s="112">
        <f t="shared" si="68"/>
        <v>0</v>
      </c>
      <c r="DC19" s="83">
        <v>15</v>
      </c>
      <c r="DD19" s="83">
        <f t="shared" si="105"/>
        <v>-8</v>
      </c>
      <c r="DE19" s="81" t="str">
        <f t="shared" si="69"/>
        <v>n/s</v>
      </c>
      <c r="DF19" s="96">
        <f t="shared" si="70"/>
        <v>0</v>
      </c>
      <c r="DG19" s="82">
        <f t="shared" si="71"/>
        <v>0</v>
      </c>
      <c r="DH19" s="111">
        <f t="shared" si="72"/>
        <v>10</v>
      </c>
      <c r="DI19" s="112">
        <f t="shared" si="73"/>
        <v>0</v>
      </c>
      <c r="DJ19" s="83">
        <v>15</v>
      </c>
      <c r="DK19" s="83">
        <f t="shared" si="106"/>
        <v>-7</v>
      </c>
      <c r="DL19" s="81" t="str">
        <f t="shared" si="74"/>
        <v>n/s</v>
      </c>
      <c r="DM19" s="96">
        <f t="shared" si="75"/>
        <v>0</v>
      </c>
      <c r="DN19" s="82">
        <f t="shared" si="76"/>
        <v>0</v>
      </c>
      <c r="DO19" s="111">
        <f t="shared" si="77"/>
        <v>10</v>
      </c>
      <c r="DP19" s="112">
        <f t="shared" si="78"/>
        <v>0</v>
      </c>
      <c r="DQ19" s="112">
        <v>15</v>
      </c>
      <c r="DR19" s="83">
        <f t="shared" si="107"/>
        <v>-7</v>
      </c>
      <c r="DS19" s="81" t="str">
        <f t="shared" si="79"/>
        <v>n/s</v>
      </c>
      <c r="DT19" s="82">
        <f t="shared" si="108"/>
        <v>0</v>
      </c>
      <c r="DU19" s="82">
        <f t="shared" si="80"/>
        <v>0</v>
      </c>
      <c r="DV19" s="84">
        <f t="shared" si="81"/>
        <v>10</v>
      </c>
      <c r="DW19" s="112">
        <f t="shared" si="82"/>
        <v>0</v>
      </c>
      <c r="DX19" s="83">
        <v>15</v>
      </c>
      <c r="DY19" s="83">
        <f t="shared" si="109"/>
        <v>-7</v>
      </c>
      <c r="DZ19" s="81" t="str">
        <f t="shared" si="83"/>
        <v>n/s</v>
      </c>
      <c r="EA19" s="96">
        <f t="shared" si="110"/>
        <v>0</v>
      </c>
      <c r="EB19" s="82" t="str">
        <f t="shared" si="84"/>
        <v xml:space="preserve"> </v>
      </c>
      <c r="EC19" s="84" t="str">
        <f t="shared" si="85"/>
        <v xml:space="preserve"> </v>
      </c>
      <c r="ED19" s="112" t="str">
        <f t="shared" si="86"/>
        <v xml:space="preserve"> </v>
      </c>
      <c r="EE19" s="83">
        <v>15</v>
      </c>
      <c r="EF19" s="83">
        <f t="shared" si="111"/>
        <v>-14</v>
      </c>
      <c r="EG19" s="81" t="str">
        <f t="shared" si="87"/>
        <v>n/s</v>
      </c>
      <c r="EH19" s="96">
        <f t="shared" si="112"/>
        <v>0</v>
      </c>
      <c r="EI19" s="82" t="str">
        <f t="shared" si="88"/>
        <v xml:space="preserve"> </v>
      </c>
      <c r="EJ19" s="84" t="str">
        <f t="shared" si="89"/>
        <v xml:space="preserve"> </v>
      </c>
      <c r="EK19" s="112" t="str">
        <f t="shared" si="90"/>
        <v xml:space="preserve"> </v>
      </c>
      <c r="EL19" s="83">
        <v>15</v>
      </c>
      <c r="EM19" s="83">
        <f t="shared" si="113"/>
        <v>-14</v>
      </c>
      <c r="EN19" s="86">
        <f t="shared" si="91"/>
        <v>-99</v>
      </c>
      <c r="EO19" s="65"/>
      <c r="EP19" s="87">
        <f t="shared" si="92"/>
        <v>-99</v>
      </c>
      <c r="EQ19" s="88">
        <f t="shared" si="93"/>
        <v>14</v>
      </c>
      <c r="ER19" s="89">
        <f t="shared" si="94"/>
        <v>56</v>
      </c>
      <c r="ES19" s="90">
        <f t="shared" si="95"/>
        <v>-99</v>
      </c>
      <c r="ET19" s="91">
        <v>15</v>
      </c>
      <c r="EU19" s="91">
        <v>1</v>
      </c>
      <c r="EV19" s="84">
        <f t="shared" si="96"/>
        <v>14</v>
      </c>
      <c r="EW19" s="92" t="str">
        <f t="shared" si="97"/>
        <v>Николай Котов</v>
      </c>
      <c r="EX19" s="93">
        <f t="shared" si="98"/>
        <v>24</v>
      </c>
    </row>
    <row r="20" spans="1:154">
      <c r="A20" s="66">
        <v>16</v>
      </c>
      <c r="B20" s="103" t="s">
        <v>85</v>
      </c>
      <c r="C20" s="104">
        <v>16.7</v>
      </c>
      <c r="D20" s="104">
        <v>5.8</v>
      </c>
      <c r="E20" s="104">
        <v>16.399999999999999</v>
      </c>
      <c r="F20" s="104">
        <v>5.95</v>
      </c>
      <c r="G20" s="104">
        <v>14.3</v>
      </c>
      <c r="H20" s="104">
        <v>2.1</v>
      </c>
      <c r="I20" s="105">
        <v>12.7</v>
      </c>
      <c r="J20" s="69">
        <f t="shared" si="115"/>
        <v>97.22</v>
      </c>
      <c r="K20" s="70">
        <f t="shared" si="0"/>
        <v>53.081699999999998</v>
      </c>
      <c r="L20" s="70">
        <f t="shared" si="114"/>
        <v>53.268235294117645</v>
      </c>
      <c r="M20" s="48"/>
      <c r="N20" s="48"/>
      <c r="O20" s="122" t="s">
        <v>86</v>
      </c>
      <c r="P20" s="106" t="s">
        <v>127</v>
      </c>
      <c r="Q20" s="73">
        <f t="shared" si="2"/>
        <v>53.081699999999998</v>
      </c>
      <c r="R20" s="73">
        <f t="shared" si="3"/>
        <v>53.268235294117645</v>
      </c>
      <c r="S20" s="74"/>
      <c r="T20" s="74" t="s">
        <v>74</v>
      </c>
      <c r="U20" s="75">
        <v>20</v>
      </c>
      <c r="V20" s="76">
        <f t="shared" si="4"/>
        <v>0.99323508782444525</v>
      </c>
      <c r="W20" s="76">
        <f t="shared" si="5"/>
        <v>0.99402005183313036</v>
      </c>
      <c r="X20" s="76">
        <f t="shared" si="6"/>
        <v>0.99513431016102383</v>
      </c>
      <c r="Y20" s="77" t="s">
        <v>145</v>
      </c>
      <c r="Z20" s="78" t="str">
        <f t="shared" si="7"/>
        <v/>
      </c>
      <c r="AA20" s="79" t="str">
        <f t="shared" si="8"/>
        <v>n/s</v>
      </c>
      <c r="AB20" s="78" t="str">
        <f t="shared" si="9"/>
        <v/>
      </c>
      <c r="AC20" s="79" t="str">
        <f t="shared" si="10"/>
        <v>n/s</v>
      </c>
      <c r="AD20" s="77" t="s">
        <v>145</v>
      </c>
      <c r="AE20" s="78" t="str">
        <f t="shared" si="11"/>
        <v/>
      </c>
      <c r="AF20" s="79" t="str">
        <f t="shared" si="12"/>
        <v>n/s</v>
      </c>
      <c r="AG20" s="78" t="str">
        <f t="shared" si="13"/>
        <v/>
      </c>
      <c r="AH20" s="79" t="str">
        <f t="shared" si="14"/>
        <v>n/s</v>
      </c>
      <c r="AI20" s="77" t="s">
        <v>145</v>
      </c>
      <c r="AJ20" s="78" t="str">
        <f t="shared" si="15"/>
        <v/>
      </c>
      <c r="AK20" s="79" t="str">
        <f t="shared" si="16"/>
        <v>n/s</v>
      </c>
      <c r="AL20" s="78" t="str">
        <f t="shared" si="17"/>
        <v/>
      </c>
      <c r="AM20" s="79" t="str">
        <f t="shared" si="18"/>
        <v>n/s</v>
      </c>
      <c r="AN20" s="77" t="s">
        <v>145</v>
      </c>
      <c r="AO20" s="78" t="str">
        <f t="shared" si="19"/>
        <v/>
      </c>
      <c r="AP20" s="79" t="str">
        <f t="shared" si="20"/>
        <v>n/s</v>
      </c>
      <c r="AQ20" s="78" t="str">
        <f t="shared" si="21"/>
        <v/>
      </c>
      <c r="AR20" s="79" t="str">
        <f t="shared" si="22"/>
        <v>n/s</v>
      </c>
      <c r="AS20" s="77" t="s">
        <v>145</v>
      </c>
      <c r="AT20" s="78" t="str">
        <f t="shared" si="23"/>
        <v/>
      </c>
      <c r="AU20" s="79" t="str">
        <f t="shared" si="24"/>
        <v>n/s</v>
      </c>
      <c r="AV20" s="78" t="str">
        <f t="shared" si="25"/>
        <v/>
      </c>
      <c r="AW20" s="79" t="str">
        <f t="shared" si="26"/>
        <v>n/s</v>
      </c>
      <c r="AX20" s="99" t="s">
        <v>145</v>
      </c>
      <c r="AY20" s="78" t="str">
        <f t="shared" si="27"/>
        <v/>
      </c>
      <c r="AZ20" s="79" t="str">
        <f t="shared" si="28"/>
        <v>n/s</v>
      </c>
      <c r="BA20" s="78" t="str">
        <f t="shared" si="29"/>
        <v/>
      </c>
      <c r="BB20" s="79" t="str">
        <f t="shared" si="30"/>
        <v>n/s</v>
      </c>
      <c r="BC20" s="77" t="s">
        <v>145</v>
      </c>
      <c r="BD20" s="78" t="str">
        <f t="shared" si="31"/>
        <v/>
      </c>
      <c r="BE20" s="79" t="str">
        <f t="shared" si="32"/>
        <v>n/s</v>
      </c>
      <c r="BF20" s="78" t="str">
        <f t="shared" si="33"/>
        <v/>
      </c>
      <c r="BG20" s="79" t="str">
        <f t="shared" si="34"/>
        <v>n/s</v>
      </c>
      <c r="BH20" s="77" t="s">
        <v>145</v>
      </c>
      <c r="BI20" s="78" t="str">
        <f t="shared" si="35"/>
        <v/>
      </c>
      <c r="BJ20" s="79" t="str">
        <f t="shared" si="36"/>
        <v>n/s</v>
      </c>
      <c r="BK20" s="78" t="str">
        <f t="shared" si="37"/>
        <v/>
      </c>
      <c r="BL20" s="79" t="str">
        <f t="shared" si="38"/>
        <v>n/s</v>
      </c>
      <c r="BM20" s="77"/>
      <c r="BN20" s="78" t="str">
        <f t="shared" si="39"/>
        <v/>
      </c>
      <c r="BO20" s="79" t="str">
        <f t="shared" si="40"/>
        <v>n/s</v>
      </c>
      <c r="BP20" s="78" t="str">
        <f t="shared" si="41"/>
        <v/>
      </c>
      <c r="BQ20" s="79" t="str">
        <f t="shared" si="42"/>
        <v>n/s</v>
      </c>
      <c r="BR20" s="99"/>
      <c r="BS20" s="78" t="str">
        <f t="shared" si="43"/>
        <v/>
      </c>
      <c r="BT20" s="79" t="str">
        <f t="shared" si="44"/>
        <v>n/s</v>
      </c>
      <c r="BU20" s="78" t="str">
        <f t="shared" si="45"/>
        <v/>
      </c>
      <c r="BV20" s="79" t="str">
        <f t="shared" si="46"/>
        <v>n/s</v>
      </c>
      <c r="BW20" s="33"/>
      <c r="BX20" s="80">
        <f t="shared" si="47"/>
        <v>20</v>
      </c>
      <c r="BY20" s="81" t="str">
        <f t="shared" si="48"/>
        <v>n/s</v>
      </c>
      <c r="BZ20" s="96">
        <f t="shared" si="49"/>
        <v>0</v>
      </c>
      <c r="CA20" s="83">
        <v>16</v>
      </c>
      <c r="CB20" s="83">
        <f t="shared" si="100"/>
        <v>-6</v>
      </c>
      <c r="CC20" s="81" t="str">
        <f t="shared" si="50"/>
        <v>n/s</v>
      </c>
      <c r="CD20" s="96">
        <f t="shared" si="51"/>
        <v>0</v>
      </c>
      <c r="CE20" s="82">
        <f t="shared" si="52"/>
        <v>0</v>
      </c>
      <c r="CF20" s="111">
        <f t="shared" si="53"/>
        <v>10</v>
      </c>
      <c r="CG20" s="112">
        <f t="shared" si="54"/>
        <v>0</v>
      </c>
      <c r="CH20" s="83">
        <v>16</v>
      </c>
      <c r="CI20" s="83">
        <f t="shared" si="101"/>
        <v>-10</v>
      </c>
      <c r="CJ20" s="81" t="str">
        <f t="shared" si="55"/>
        <v>n/s</v>
      </c>
      <c r="CK20" s="174">
        <f t="shared" si="102"/>
        <v>0</v>
      </c>
      <c r="CL20" s="82">
        <f t="shared" si="56"/>
        <v>0</v>
      </c>
      <c r="CM20" s="111">
        <f t="shared" si="57"/>
        <v>10</v>
      </c>
      <c r="CN20" s="112">
        <f t="shared" si="58"/>
        <v>0</v>
      </c>
      <c r="CO20" s="83">
        <v>16</v>
      </c>
      <c r="CP20" s="83">
        <f t="shared" si="103"/>
        <v>-8</v>
      </c>
      <c r="CQ20" s="81" t="str">
        <f t="shared" si="59"/>
        <v>n/s</v>
      </c>
      <c r="CR20" s="96">
        <f t="shared" si="60"/>
        <v>0</v>
      </c>
      <c r="CS20" s="82">
        <f t="shared" si="61"/>
        <v>0</v>
      </c>
      <c r="CT20" s="111">
        <f t="shared" si="62"/>
        <v>10</v>
      </c>
      <c r="CU20" s="112">
        <f t="shared" si="63"/>
        <v>0</v>
      </c>
      <c r="CV20" s="83">
        <v>16</v>
      </c>
      <c r="CW20" s="83">
        <f t="shared" si="104"/>
        <v>-7</v>
      </c>
      <c r="CX20" s="81" t="str">
        <f t="shared" si="64"/>
        <v>n/s</v>
      </c>
      <c r="CY20" s="96">
        <f t="shared" si="65"/>
        <v>0</v>
      </c>
      <c r="CZ20" s="82">
        <f t="shared" si="66"/>
        <v>0</v>
      </c>
      <c r="DA20" s="111">
        <f t="shared" si="67"/>
        <v>10</v>
      </c>
      <c r="DB20" s="112">
        <f t="shared" si="68"/>
        <v>0</v>
      </c>
      <c r="DC20" s="83">
        <v>16</v>
      </c>
      <c r="DD20" s="83">
        <f t="shared" si="105"/>
        <v>-9</v>
      </c>
      <c r="DE20" s="81" t="str">
        <f t="shared" si="69"/>
        <v>n/s</v>
      </c>
      <c r="DF20" s="96">
        <f t="shared" si="70"/>
        <v>0</v>
      </c>
      <c r="DG20" s="82">
        <f t="shared" si="71"/>
        <v>0</v>
      </c>
      <c r="DH20" s="111">
        <f t="shared" si="72"/>
        <v>10</v>
      </c>
      <c r="DI20" s="112">
        <f t="shared" si="73"/>
        <v>0</v>
      </c>
      <c r="DJ20" s="83">
        <v>16</v>
      </c>
      <c r="DK20" s="83">
        <f t="shared" si="106"/>
        <v>-8</v>
      </c>
      <c r="DL20" s="81" t="str">
        <f t="shared" si="74"/>
        <v>n/s</v>
      </c>
      <c r="DM20" s="96">
        <f t="shared" si="75"/>
        <v>0</v>
      </c>
      <c r="DN20" s="82">
        <f t="shared" si="76"/>
        <v>0</v>
      </c>
      <c r="DO20" s="111">
        <f t="shared" si="77"/>
        <v>10</v>
      </c>
      <c r="DP20" s="112">
        <f t="shared" si="78"/>
        <v>0</v>
      </c>
      <c r="DQ20" s="112">
        <v>16</v>
      </c>
      <c r="DR20" s="83">
        <f t="shared" si="107"/>
        <v>-8</v>
      </c>
      <c r="DS20" s="81" t="str">
        <f t="shared" si="79"/>
        <v>n/s</v>
      </c>
      <c r="DT20" s="82">
        <f t="shared" si="108"/>
        <v>0</v>
      </c>
      <c r="DU20" s="82">
        <f t="shared" si="80"/>
        <v>0</v>
      </c>
      <c r="DV20" s="84">
        <f t="shared" si="81"/>
        <v>10</v>
      </c>
      <c r="DW20" s="112">
        <f t="shared" si="82"/>
        <v>0</v>
      </c>
      <c r="DX20" s="83">
        <v>16</v>
      </c>
      <c r="DY20" s="83">
        <f t="shared" si="109"/>
        <v>-8</v>
      </c>
      <c r="DZ20" s="81" t="str">
        <f t="shared" si="83"/>
        <v>n/s</v>
      </c>
      <c r="EA20" s="96">
        <f t="shared" si="110"/>
        <v>0</v>
      </c>
      <c r="EB20" s="82" t="str">
        <f t="shared" si="84"/>
        <v xml:space="preserve"> </v>
      </c>
      <c r="EC20" s="84" t="str">
        <f t="shared" si="85"/>
        <v xml:space="preserve"> </v>
      </c>
      <c r="ED20" s="112" t="str">
        <f t="shared" si="86"/>
        <v xml:space="preserve"> </v>
      </c>
      <c r="EE20" s="83">
        <v>16</v>
      </c>
      <c r="EF20" s="83">
        <f t="shared" si="111"/>
        <v>-15</v>
      </c>
      <c r="EG20" s="81" t="str">
        <f t="shared" si="87"/>
        <v>n/s</v>
      </c>
      <c r="EH20" s="96">
        <f t="shared" si="112"/>
        <v>0</v>
      </c>
      <c r="EI20" s="82" t="str">
        <f t="shared" si="88"/>
        <v xml:space="preserve"> </v>
      </c>
      <c r="EJ20" s="84" t="str">
        <f t="shared" si="89"/>
        <v xml:space="preserve"> </v>
      </c>
      <c r="EK20" s="112" t="str">
        <f t="shared" si="90"/>
        <v xml:space="preserve"> </v>
      </c>
      <c r="EL20" s="83">
        <v>16</v>
      </c>
      <c r="EM20" s="83">
        <f t="shared" si="113"/>
        <v>-15</v>
      </c>
      <c r="EN20" s="86">
        <f t="shared" si="91"/>
        <v>-99</v>
      </c>
      <c r="EO20" s="65"/>
      <c r="EP20" s="87">
        <f t="shared" si="92"/>
        <v>-99</v>
      </c>
      <c r="EQ20" s="88">
        <f t="shared" si="93"/>
        <v>14</v>
      </c>
      <c r="ER20" s="89">
        <f t="shared" si="94"/>
        <v>56</v>
      </c>
      <c r="ES20" s="90">
        <f t="shared" si="95"/>
        <v>-99</v>
      </c>
      <c r="ET20" s="91">
        <v>16</v>
      </c>
      <c r="EU20" s="91">
        <v>1</v>
      </c>
      <c r="EV20" s="84">
        <f t="shared" si="96"/>
        <v>14</v>
      </c>
      <c r="EW20" s="92" t="str">
        <f t="shared" si="97"/>
        <v>Андрей Анакин</v>
      </c>
      <c r="EX20" s="93">
        <f t="shared" si="98"/>
        <v>20</v>
      </c>
    </row>
    <row r="21" spans="1:154">
      <c r="A21" s="66">
        <v>17</v>
      </c>
      <c r="B21" s="103" t="s">
        <v>85</v>
      </c>
      <c r="C21" s="104">
        <v>16.7</v>
      </c>
      <c r="D21" s="104">
        <v>5.8</v>
      </c>
      <c r="E21" s="104">
        <v>16.399999999999999</v>
      </c>
      <c r="F21" s="104">
        <v>5.95</v>
      </c>
      <c r="G21" s="104">
        <v>14.3</v>
      </c>
      <c r="H21" s="104">
        <v>2.1</v>
      </c>
      <c r="I21" s="105">
        <v>12.7</v>
      </c>
      <c r="J21" s="69">
        <f t="shared" si="115"/>
        <v>97.22</v>
      </c>
      <c r="K21" s="70">
        <f t="shared" si="0"/>
        <v>53.081699999999998</v>
      </c>
      <c r="L21" s="70">
        <f t="shared" si="114"/>
        <v>53.268235294117645</v>
      </c>
      <c r="M21" s="48"/>
      <c r="N21" s="48"/>
      <c r="O21" s="122" t="s">
        <v>126</v>
      </c>
      <c r="P21" s="106" t="s">
        <v>78</v>
      </c>
      <c r="Q21" s="73">
        <f t="shared" si="2"/>
        <v>53.081699999999998</v>
      </c>
      <c r="R21" s="73">
        <f t="shared" si="3"/>
        <v>53.268235294117645</v>
      </c>
      <c r="S21" s="74"/>
      <c r="T21" s="74" t="s">
        <v>74</v>
      </c>
      <c r="U21" s="75">
        <v>12</v>
      </c>
      <c r="V21" s="76">
        <f t="shared" si="4"/>
        <v>0.99323508782444525</v>
      </c>
      <c r="W21" s="76">
        <f t="shared" si="5"/>
        <v>0.99402005183313036</v>
      </c>
      <c r="X21" s="76">
        <f t="shared" si="6"/>
        <v>0.99513431016102383</v>
      </c>
      <c r="Y21" s="77">
        <v>0.58266203703703701</v>
      </c>
      <c r="Z21" s="78" t="str">
        <f t="shared" si="7"/>
        <v/>
      </c>
      <c r="AA21" s="102" t="str">
        <f t="shared" si="8"/>
        <v>n/s</v>
      </c>
      <c r="AB21" s="78" t="str">
        <f t="shared" si="9"/>
        <v/>
      </c>
      <c r="AC21" s="79" t="str">
        <f t="shared" si="10"/>
        <v>n/s</v>
      </c>
      <c r="AD21" s="99">
        <v>0.52910879629629626</v>
      </c>
      <c r="AE21" s="78" t="str">
        <f t="shared" si="11"/>
        <v/>
      </c>
      <c r="AF21" s="79" t="str">
        <f t="shared" si="12"/>
        <v>n/s</v>
      </c>
      <c r="AG21" s="78" t="str">
        <f t="shared" si="13"/>
        <v/>
      </c>
      <c r="AH21" s="79" t="str">
        <f t="shared" si="14"/>
        <v>n/s</v>
      </c>
      <c r="AI21" s="77">
        <v>0.15831018518518519</v>
      </c>
      <c r="AJ21" s="78" t="str">
        <f t="shared" si="15"/>
        <v/>
      </c>
      <c r="AK21" s="79" t="str">
        <f t="shared" si="16"/>
        <v>n/s</v>
      </c>
      <c r="AL21" s="78" t="str">
        <f t="shared" si="17"/>
        <v/>
      </c>
      <c r="AM21" s="79" t="str">
        <f t="shared" si="18"/>
        <v>n/s</v>
      </c>
      <c r="AN21" s="77">
        <v>0.74887731481481479</v>
      </c>
      <c r="AO21" s="78" t="str">
        <f t="shared" si="19"/>
        <v/>
      </c>
      <c r="AP21" s="79" t="str">
        <f t="shared" si="20"/>
        <v>n/s</v>
      </c>
      <c r="AQ21" s="78" t="str">
        <f t="shared" si="21"/>
        <v/>
      </c>
      <c r="AR21" s="79" t="str">
        <f t="shared" si="22"/>
        <v>n/s</v>
      </c>
      <c r="AS21" s="99">
        <v>0.80383101851851846</v>
      </c>
      <c r="AT21" s="78" t="str">
        <f t="shared" si="23"/>
        <v/>
      </c>
      <c r="AU21" s="79" t="str">
        <f t="shared" si="24"/>
        <v>n/s</v>
      </c>
      <c r="AV21" s="78" t="str">
        <f t="shared" si="25"/>
        <v/>
      </c>
      <c r="AW21" s="79" t="str">
        <f t="shared" si="26"/>
        <v>n/s</v>
      </c>
      <c r="AX21" s="99">
        <v>0.73744212962962974</v>
      </c>
      <c r="AY21" s="78" t="str">
        <f t="shared" si="27"/>
        <v/>
      </c>
      <c r="AZ21" s="79" t="str">
        <f t="shared" si="28"/>
        <v>n/s</v>
      </c>
      <c r="BA21" s="78" t="str">
        <f t="shared" si="29"/>
        <v/>
      </c>
      <c r="BB21" s="79" t="str">
        <f t="shared" si="30"/>
        <v>n/s</v>
      </c>
      <c r="BC21" s="77">
        <v>0.70572916666666663</v>
      </c>
      <c r="BD21" s="78" t="str">
        <f t="shared" si="31"/>
        <v/>
      </c>
      <c r="BE21" s="79" t="str">
        <f t="shared" si="32"/>
        <v>n/s</v>
      </c>
      <c r="BF21" s="78" t="str">
        <f t="shared" si="33"/>
        <v/>
      </c>
      <c r="BG21" s="79" t="str">
        <f t="shared" si="34"/>
        <v>n/s</v>
      </c>
      <c r="BH21" s="77">
        <v>0.55819444444444444</v>
      </c>
      <c r="BI21" s="78" t="str">
        <f t="shared" si="35"/>
        <v/>
      </c>
      <c r="BJ21" s="79" t="str">
        <f t="shared" si="36"/>
        <v>n/s</v>
      </c>
      <c r="BK21" s="78" t="str">
        <f t="shared" si="37"/>
        <v/>
      </c>
      <c r="BL21" s="79" t="str">
        <f t="shared" si="38"/>
        <v>n/s</v>
      </c>
      <c r="BM21" s="77"/>
      <c r="BN21" s="78" t="str">
        <f t="shared" si="39"/>
        <v/>
      </c>
      <c r="BO21" s="79" t="str">
        <f t="shared" si="40"/>
        <v>n/s</v>
      </c>
      <c r="BP21" s="78" t="str">
        <f t="shared" si="41"/>
        <v/>
      </c>
      <c r="BQ21" s="79" t="str">
        <f t="shared" si="42"/>
        <v>n/s</v>
      </c>
      <c r="BR21" s="99"/>
      <c r="BS21" s="78" t="str">
        <f t="shared" si="43"/>
        <v/>
      </c>
      <c r="BT21" s="79" t="str">
        <f t="shared" si="44"/>
        <v>n/s</v>
      </c>
      <c r="BU21" s="78" t="str">
        <f t="shared" si="45"/>
        <v/>
      </c>
      <c r="BV21" s="79" t="str">
        <f t="shared" si="46"/>
        <v>n/s</v>
      </c>
      <c r="BW21" s="33"/>
      <c r="BX21" s="80">
        <f t="shared" si="47"/>
        <v>12</v>
      </c>
      <c r="BY21" s="81" t="str">
        <f t="shared" si="48"/>
        <v>n/s</v>
      </c>
      <c r="BZ21" s="96">
        <f t="shared" si="49"/>
        <v>0</v>
      </c>
      <c r="CA21" s="83">
        <v>17</v>
      </c>
      <c r="CB21" s="83">
        <f t="shared" si="100"/>
        <v>-7</v>
      </c>
      <c r="CC21" s="81" t="str">
        <f t="shared" si="50"/>
        <v>n/s</v>
      </c>
      <c r="CD21" s="96">
        <f t="shared" si="51"/>
        <v>0</v>
      </c>
      <c r="CE21" s="82">
        <f t="shared" si="52"/>
        <v>0</v>
      </c>
      <c r="CF21" s="111">
        <f t="shared" si="53"/>
        <v>10</v>
      </c>
      <c r="CG21" s="112">
        <f t="shared" si="54"/>
        <v>0</v>
      </c>
      <c r="CH21" s="83">
        <v>17</v>
      </c>
      <c r="CI21" s="83">
        <f t="shared" si="101"/>
        <v>-11</v>
      </c>
      <c r="CJ21" s="81" t="str">
        <f t="shared" si="55"/>
        <v>n/s</v>
      </c>
      <c r="CK21" s="174">
        <f t="shared" si="102"/>
        <v>0</v>
      </c>
      <c r="CL21" s="82">
        <f t="shared" si="56"/>
        <v>0</v>
      </c>
      <c r="CM21" s="111">
        <f t="shared" si="57"/>
        <v>10</v>
      </c>
      <c r="CN21" s="112">
        <f t="shared" si="58"/>
        <v>0</v>
      </c>
      <c r="CO21" s="83">
        <v>17</v>
      </c>
      <c r="CP21" s="83">
        <f t="shared" si="103"/>
        <v>-9</v>
      </c>
      <c r="CQ21" s="81" t="str">
        <f t="shared" si="59"/>
        <v>n/s</v>
      </c>
      <c r="CR21" s="96">
        <f t="shared" si="60"/>
        <v>0</v>
      </c>
      <c r="CS21" s="82">
        <f t="shared" si="61"/>
        <v>0</v>
      </c>
      <c r="CT21" s="111">
        <f t="shared" si="62"/>
        <v>10</v>
      </c>
      <c r="CU21" s="112">
        <f t="shared" si="63"/>
        <v>0</v>
      </c>
      <c r="CV21" s="83">
        <v>17</v>
      </c>
      <c r="CW21" s="83">
        <f t="shared" si="104"/>
        <v>-8</v>
      </c>
      <c r="CX21" s="81" t="str">
        <f t="shared" si="64"/>
        <v>n/s</v>
      </c>
      <c r="CY21" s="96">
        <f t="shared" si="65"/>
        <v>0</v>
      </c>
      <c r="CZ21" s="82">
        <f t="shared" si="66"/>
        <v>0</v>
      </c>
      <c r="DA21" s="111">
        <f t="shared" si="67"/>
        <v>10</v>
      </c>
      <c r="DB21" s="112">
        <f t="shared" si="68"/>
        <v>0</v>
      </c>
      <c r="DC21" s="83">
        <v>17</v>
      </c>
      <c r="DD21" s="83">
        <f t="shared" si="105"/>
        <v>-10</v>
      </c>
      <c r="DE21" s="81" t="str">
        <f t="shared" si="69"/>
        <v>n/s</v>
      </c>
      <c r="DF21" s="96">
        <f t="shared" si="70"/>
        <v>0</v>
      </c>
      <c r="DG21" s="82">
        <f t="shared" si="71"/>
        <v>0</v>
      </c>
      <c r="DH21" s="111">
        <f t="shared" si="72"/>
        <v>10</v>
      </c>
      <c r="DI21" s="112">
        <f t="shared" si="73"/>
        <v>0</v>
      </c>
      <c r="DJ21" s="83">
        <v>17</v>
      </c>
      <c r="DK21" s="83">
        <f t="shared" si="106"/>
        <v>-9</v>
      </c>
      <c r="DL21" s="81" t="str">
        <f t="shared" si="74"/>
        <v>n/s</v>
      </c>
      <c r="DM21" s="96">
        <f t="shared" si="75"/>
        <v>0</v>
      </c>
      <c r="DN21" s="82">
        <f t="shared" si="76"/>
        <v>0</v>
      </c>
      <c r="DO21" s="111">
        <f t="shared" si="77"/>
        <v>10</v>
      </c>
      <c r="DP21" s="112">
        <f t="shared" si="78"/>
        <v>0</v>
      </c>
      <c r="DQ21" s="112">
        <v>17</v>
      </c>
      <c r="DR21" s="83">
        <f t="shared" si="107"/>
        <v>-9</v>
      </c>
      <c r="DS21" s="81" t="str">
        <f t="shared" si="79"/>
        <v>n/s</v>
      </c>
      <c r="DT21" s="82">
        <f t="shared" si="108"/>
        <v>0</v>
      </c>
      <c r="DU21" s="82">
        <f t="shared" si="80"/>
        <v>0</v>
      </c>
      <c r="DV21" s="84">
        <f t="shared" si="81"/>
        <v>10</v>
      </c>
      <c r="DW21" s="112">
        <f t="shared" si="82"/>
        <v>0</v>
      </c>
      <c r="DX21" s="83">
        <v>17</v>
      </c>
      <c r="DY21" s="83">
        <f t="shared" si="109"/>
        <v>-9</v>
      </c>
      <c r="DZ21" s="81" t="str">
        <f t="shared" si="83"/>
        <v>n/s</v>
      </c>
      <c r="EA21" s="96">
        <f t="shared" si="110"/>
        <v>0</v>
      </c>
      <c r="EB21" s="82" t="str">
        <f t="shared" si="84"/>
        <v xml:space="preserve"> </v>
      </c>
      <c r="EC21" s="84" t="str">
        <f t="shared" si="85"/>
        <v xml:space="preserve"> </v>
      </c>
      <c r="ED21" s="112" t="str">
        <f t="shared" si="86"/>
        <v xml:space="preserve"> </v>
      </c>
      <c r="EE21" s="83">
        <v>17</v>
      </c>
      <c r="EF21" s="83">
        <f t="shared" si="111"/>
        <v>-16</v>
      </c>
      <c r="EG21" s="81" t="str">
        <f t="shared" si="87"/>
        <v>n/s</v>
      </c>
      <c r="EH21" s="96">
        <f t="shared" si="112"/>
        <v>0</v>
      </c>
      <c r="EI21" s="82" t="str">
        <f t="shared" si="88"/>
        <v xml:space="preserve"> </v>
      </c>
      <c r="EJ21" s="84" t="str">
        <f t="shared" si="89"/>
        <v xml:space="preserve"> </v>
      </c>
      <c r="EK21" s="112" t="str">
        <f t="shared" si="90"/>
        <v xml:space="preserve"> </v>
      </c>
      <c r="EL21" s="83">
        <v>17</v>
      </c>
      <c r="EM21" s="83">
        <f t="shared" si="113"/>
        <v>-16</v>
      </c>
      <c r="EN21" s="86">
        <f t="shared" si="91"/>
        <v>-99</v>
      </c>
      <c r="EO21" s="65"/>
      <c r="EP21" s="87">
        <f t="shared" si="92"/>
        <v>-99</v>
      </c>
      <c r="EQ21" s="88">
        <f t="shared" si="93"/>
        <v>14</v>
      </c>
      <c r="ER21" s="89">
        <f t="shared" si="94"/>
        <v>56</v>
      </c>
      <c r="ES21" s="90">
        <f t="shared" si="95"/>
        <v>-99</v>
      </c>
      <c r="ET21" s="91">
        <v>17</v>
      </c>
      <c r="EU21" s="91">
        <v>1</v>
      </c>
      <c r="EV21" s="84">
        <f t="shared" si="96"/>
        <v>14</v>
      </c>
      <c r="EW21" s="92" t="str">
        <f t="shared" si="97"/>
        <v>Сергей Соловьёв</v>
      </c>
      <c r="EX21" s="93">
        <f t="shared" si="98"/>
        <v>12</v>
      </c>
    </row>
    <row r="22" spans="1:154">
      <c r="A22" s="66">
        <v>18</v>
      </c>
      <c r="B22" s="48" t="s">
        <v>88</v>
      </c>
      <c r="C22" s="126">
        <v>16.5</v>
      </c>
      <c r="D22" s="126">
        <v>8.57</v>
      </c>
      <c r="E22" s="126">
        <v>16.57</v>
      </c>
      <c r="F22" s="127">
        <v>5.6</v>
      </c>
      <c r="G22" s="127">
        <v>14.4</v>
      </c>
      <c r="H22" s="127">
        <v>2.15</v>
      </c>
      <c r="I22" s="128">
        <v>13.3</v>
      </c>
      <c r="J22" s="69">
        <f t="shared" si="115"/>
        <v>117.0985</v>
      </c>
      <c r="K22" s="129">
        <f t="shared" si="0"/>
        <v>52.753599999999999</v>
      </c>
      <c r="L22" s="129">
        <f t="shared" si="114"/>
        <v>50.929588235294119</v>
      </c>
      <c r="M22" s="48"/>
      <c r="N22" s="48"/>
      <c r="O22" s="95" t="s">
        <v>89</v>
      </c>
      <c r="P22" s="95" t="s">
        <v>90</v>
      </c>
      <c r="Q22" s="73">
        <f t="shared" si="2"/>
        <v>52.753599999999999</v>
      </c>
      <c r="R22" s="73">
        <f t="shared" si="3"/>
        <v>50.929588235294119</v>
      </c>
      <c r="S22" s="74"/>
      <c r="T22" s="74" t="s">
        <v>74</v>
      </c>
      <c r="U22" s="75">
        <v>2</v>
      </c>
      <c r="V22" s="76">
        <f t="shared" si="4"/>
        <v>0.99761010546959406</v>
      </c>
      <c r="W22" s="76">
        <f t="shared" si="5"/>
        <v>0.99788849518513412</v>
      </c>
      <c r="X22" s="76">
        <f t="shared" si="6"/>
        <v>0.99559891620098406</v>
      </c>
      <c r="Y22" s="99">
        <v>0.58226851851851846</v>
      </c>
      <c r="Z22" s="78" t="str">
        <f t="shared" si="7"/>
        <v/>
      </c>
      <c r="AA22" s="79" t="str">
        <f t="shared" si="8"/>
        <v>n/s</v>
      </c>
      <c r="AB22" s="78" t="str">
        <f t="shared" si="9"/>
        <v/>
      </c>
      <c r="AC22" s="79" t="str">
        <f t="shared" si="10"/>
        <v>n/s</v>
      </c>
      <c r="AD22" s="77">
        <v>0.52074074074074073</v>
      </c>
      <c r="AE22" s="78" t="str">
        <f t="shared" si="11"/>
        <v/>
      </c>
      <c r="AF22" s="79" t="str">
        <f t="shared" si="12"/>
        <v>n/s</v>
      </c>
      <c r="AG22" s="78" t="str">
        <f t="shared" si="13"/>
        <v/>
      </c>
      <c r="AH22" s="79" t="str">
        <f t="shared" si="14"/>
        <v>n/s</v>
      </c>
      <c r="AI22" s="77">
        <v>6.8981481481481477E-2</v>
      </c>
      <c r="AJ22" s="78" t="str">
        <f t="shared" si="15"/>
        <v/>
      </c>
      <c r="AK22" s="79" t="str">
        <f t="shared" si="16"/>
        <v>n/s</v>
      </c>
      <c r="AL22" s="78" t="str">
        <f t="shared" si="17"/>
        <v/>
      </c>
      <c r="AM22" s="79" t="str">
        <f t="shared" si="18"/>
        <v>n/s</v>
      </c>
      <c r="AN22" s="77">
        <v>0.7416666666666667</v>
      </c>
      <c r="AO22" s="78" t="str">
        <f t="shared" si="19"/>
        <v/>
      </c>
      <c r="AP22" s="79" t="str">
        <f t="shared" si="20"/>
        <v>n/s</v>
      </c>
      <c r="AQ22" s="78" t="str">
        <f t="shared" si="21"/>
        <v/>
      </c>
      <c r="AR22" s="79" t="str">
        <f t="shared" si="22"/>
        <v>n/s</v>
      </c>
      <c r="AS22" s="77">
        <v>0.80439814814814825</v>
      </c>
      <c r="AT22" s="78" t="str">
        <f t="shared" si="23"/>
        <v/>
      </c>
      <c r="AU22" s="79" t="str">
        <f t="shared" si="24"/>
        <v>n/s</v>
      </c>
      <c r="AV22" s="78" t="str">
        <f t="shared" si="25"/>
        <v/>
      </c>
      <c r="AW22" s="79" t="str">
        <f t="shared" si="26"/>
        <v>n/s</v>
      </c>
      <c r="AX22" s="77">
        <v>0.73097222222222225</v>
      </c>
      <c r="AY22" s="78" t="str">
        <f t="shared" si="27"/>
        <v/>
      </c>
      <c r="AZ22" s="79" t="str">
        <f t="shared" si="28"/>
        <v>n/s</v>
      </c>
      <c r="BA22" s="78" t="str">
        <f t="shared" si="29"/>
        <v/>
      </c>
      <c r="BB22" s="79" t="str">
        <f t="shared" si="30"/>
        <v>n/s</v>
      </c>
      <c r="BC22" s="77">
        <v>0.70982638888888883</v>
      </c>
      <c r="BD22" s="78" t="str">
        <f t="shared" si="31"/>
        <v/>
      </c>
      <c r="BE22" s="79" t="str">
        <f t="shared" si="32"/>
        <v>n/s</v>
      </c>
      <c r="BF22" s="78" t="str">
        <f t="shared" si="33"/>
        <v/>
      </c>
      <c r="BG22" s="79" t="str">
        <f t="shared" si="34"/>
        <v>n/s</v>
      </c>
      <c r="BH22" s="77">
        <v>0.54320601851851846</v>
      </c>
      <c r="BI22" s="78" t="str">
        <f t="shared" si="35"/>
        <v/>
      </c>
      <c r="BJ22" s="79" t="str">
        <f t="shared" si="36"/>
        <v>n/s</v>
      </c>
      <c r="BK22" s="78" t="str">
        <f t="shared" si="37"/>
        <v/>
      </c>
      <c r="BL22" s="79" t="str">
        <f t="shared" si="38"/>
        <v>n/s</v>
      </c>
      <c r="BM22" s="77"/>
      <c r="BN22" s="78" t="str">
        <f t="shared" si="39"/>
        <v/>
      </c>
      <c r="BO22" s="79" t="str">
        <f t="shared" si="40"/>
        <v>n/s</v>
      </c>
      <c r="BP22" s="78" t="str">
        <f t="shared" si="41"/>
        <v/>
      </c>
      <c r="BQ22" s="79" t="str">
        <f t="shared" si="42"/>
        <v>n/s</v>
      </c>
      <c r="BR22" s="99"/>
      <c r="BS22" s="78" t="str">
        <f t="shared" si="43"/>
        <v/>
      </c>
      <c r="BT22" s="79" t="str">
        <f t="shared" si="44"/>
        <v>n/s</v>
      </c>
      <c r="BU22" s="78" t="str">
        <f t="shared" si="45"/>
        <v/>
      </c>
      <c r="BV22" s="79" t="str">
        <f t="shared" si="46"/>
        <v>n/s</v>
      </c>
      <c r="BW22" s="33"/>
      <c r="BX22" s="80">
        <f t="shared" si="47"/>
        <v>2</v>
      </c>
      <c r="BY22" s="81" t="str">
        <f t="shared" si="48"/>
        <v>n/s</v>
      </c>
      <c r="BZ22" s="96">
        <f t="shared" si="49"/>
        <v>0</v>
      </c>
      <c r="CA22" s="83">
        <v>18</v>
      </c>
      <c r="CB22" s="83">
        <f t="shared" si="100"/>
        <v>-8</v>
      </c>
      <c r="CC22" s="81" t="str">
        <f t="shared" si="50"/>
        <v>n/s</v>
      </c>
      <c r="CD22" s="96">
        <f t="shared" si="51"/>
        <v>0</v>
      </c>
      <c r="CE22" s="82">
        <f t="shared" si="52"/>
        <v>0</v>
      </c>
      <c r="CF22" s="111">
        <f t="shared" si="53"/>
        <v>10</v>
      </c>
      <c r="CG22" s="112">
        <f t="shared" si="54"/>
        <v>0</v>
      </c>
      <c r="CH22" s="83">
        <v>18</v>
      </c>
      <c r="CI22" s="83">
        <f t="shared" si="101"/>
        <v>-12</v>
      </c>
      <c r="CJ22" s="81" t="str">
        <f t="shared" si="55"/>
        <v>n/s</v>
      </c>
      <c r="CK22" s="174">
        <f t="shared" si="102"/>
        <v>0</v>
      </c>
      <c r="CL22" s="82">
        <f t="shared" si="56"/>
        <v>0</v>
      </c>
      <c r="CM22" s="111">
        <f t="shared" si="57"/>
        <v>10</v>
      </c>
      <c r="CN22" s="112">
        <f t="shared" si="58"/>
        <v>0</v>
      </c>
      <c r="CO22" s="83">
        <v>18</v>
      </c>
      <c r="CP22" s="83">
        <f t="shared" si="103"/>
        <v>-10</v>
      </c>
      <c r="CQ22" s="81" t="str">
        <f t="shared" si="59"/>
        <v>n/s</v>
      </c>
      <c r="CR22" s="96">
        <f t="shared" si="60"/>
        <v>0</v>
      </c>
      <c r="CS22" s="82">
        <f t="shared" si="61"/>
        <v>0</v>
      </c>
      <c r="CT22" s="111">
        <f t="shared" si="62"/>
        <v>10</v>
      </c>
      <c r="CU22" s="112">
        <f t="shared" si="63"/>
        <v>0</v>
      </c>
      <c r="CV22" s="83">
        <v>18</v>
      </c>
      <c r="CW22" s="83">
        <f t="shared" si="104"/>
        <v>-9</v>
      </c>
      <c r="CX22" s="81" t="str">
        <f t="shared" si="64"/>
        <v>n/s</v>
      </c>
      <c r="CY22" s="96">
        <f t="shared" si="65"/>
        <v>0</v>
      </c>
      <c r="CZ22" s="82">
        <f t="shared" si="66"/>
        <v>0</v>
      </c>
      <c r="DA22" s="111">
        <f t="shared" si="67"/>
        <v>10</v>
      </c>
      <c r="DB22" s="112">
        <f t="shared" si="68"/>
        <v>0</v>
      </c>
      <c r="DC22" s="83">
        <v>18</v>
      </c>
      <c r="DD22" s="83">
        <f t="shared" si="105"/>
        <v>-11</v>
      </c>
      <c r="DE22" s="81" t="str">
        <f t="shared" si="69"/>
        <v>n/s</v>
      </c>
      <c r="DF22" s="96">
        <f t="shared" si="70"/>
        <v>0</v>
      </c>
      <c r="DG22" s="82">
        <f t="shared" si="71"/>
        <v>0</v>
      </c>
      <c r="DH22" s="111">
        <f t="shared" si="72"/>
        <v>10</v>
      </c>
      <c r="DI22" s="112">
        <f t="shared" si="73"/>
        <v>0</v>
      </c>
      <c r="DJ22" s="83">
        <v>18</v>
      </c>
      <c r="DK22" s="83">
        <f t="shared" si="106"/>
        <v>-10</v>
      </c>
      <c r="DL22" s="81" t="str">
        <f t="shared" si="74"/>
        <v>n/s</v>
      </c>
      <c r="DM22" s="96">
        <f t="shared" si="75"/>
        <v>0</v>
      </c>
      <c r="DN22" s="82">
        <f t="shared" si="76"/>
        <v>0</v>
      </c>
      <c r="DO22" s="111">
        <f t="shared" si="77"/>
        <v>10</v>
      </c>
      <c r="DP22" s="112">
        <f t="shared" si="78"/>
        <v>0</v>
      </c>
      <c r="DQ22" s="112">
        <v>18</v>
      </c>
      <c r="DR22" s="83">
        <f t="shared" si="107"/>
        <v>-10</v>
      </c>
      <c r="DS22" s="81" t="str">
        <f t="shared" si="79"/>
        <v>n/s</v>
      </c>
      <c r="DT22" s="82">
        <f t="shared" si="108"/>
        <v>0</v>
      </c>
      <c r="DU22" s="82">
        <f t="shared" si="80"/>
        <v>0</v>
      </c>
      <c r="DV22" s="84">
        <f t="shared" si="81"/>
        <v>10</v>
      </c>
      <c r="DW22" s="112">
        <f t="shared" si="82"/>
        <v>0</v>
      </c>
      <c r="DX22" s="83">
        <v>18</v>
      </c>
      <c r="DY22" s="83">
        <f t="shared" si="109"/>
        <v>-10</v>
      </c>
      <c r="DZ22" s="81" t="str">
        <f t="shared" si="83"/>
        <v>n/s</v>
      </c>
      <c r="EA22" s="96">
        <f t="shared" si="110"/>
        <v>0</v>
      </c>
      <c r="EB22" s="82" t="str">
        <f t="shared" si="84"/>
        <v xml:space="preserve"> </v>
      </c>
      <c r="EC22" s="84" t="str">
        <f t="shared" si="85"/>
        <v xml:space="preserve"> </v>
      </c>
      <c r="ED22" s="112" t="str">
        <f t="shared" si="86"/>
        <v xml:space="preserve"> </v>
      </c>
      <c r="EE22" s="83">
        <v>18</v>
      </c>
      <c r="EF22" s="83">
        <f t="shared" si="111"/>
        <v>-17</v>
      </c>
      <c r="EG22" s="81" t="str">
        <f t="shared" si="87"/>
        <v>n/s</v>
      </c>
      <c r="EH22" s="96">
        <f t="shared" si="112"/>
        <v>0</v>
      </c>
      <c r="EI22" s="82" t="str">
        <f t="shared" si="88"/>
        <v xml:space="preserve"> </v>
      </c>
      <c r="EJ22" s="84" t="str">
        <f t="shared" si="89"/>
        <v xml:space="preserve"> </v>
      </c>
      <c r="EK22" s="112" t="str">
        <f t="shared" si="90"/>
        <v xml:space="preserve"> </v>
      </c>
      <c r="EL22" s="83">
        <v>18</v>
      </c>
      <c r="EM22" s="83">
        <f t="shared" si="113"/>
        <v>-17</v>
      </c>
      <c r="EN22" s="86">
        <f t="shared" si="91"/>
        <v>-99</v>
      </c>
      <c r="EO22" s="65"/>
      <c r="EP22" s="100">
        <f t="shared" si="92"/>
        <v>-99</v>
      </c>
      <c r="EQ22" s="88">
        <f t="shared" si="93"/>
        <v>14</v>
      </c>
      <c r="ER22" s="89">
        <f t="shared" si="94"/>
        <v>56</v>
      </c>
      <c r="ES22" s="90">
        <f t="shared" si="95"/>
        <v>-99</v>
      </c>
      <c r="ET22" s="91">
        <v>18</v>
      </c>
      <c r="EU22" s="91">
        <v>1</v>
      </c>
      <c r="EV22" s="84">
        <f t="shared" si="96"/>
        <v>14</v>
      </c>
      <c r="EW22" s="92" t="str">
        <f t="shared" si="97"/>
        <v>Михаил Анисимов</v>
      </c>
      <c r="EX22" s="93">
        <f t="shared" si="98"/>
        <v>2</v>
      </c>
    </row>
    <row r="23" spans="1:154" s="98" customFormat="1" ht="13.5" customHeight="1">
      <c r="A23" s="66">
        <v>19</v>
      </c>
      <c r="B23" s="48" t="s">
        <v>88</v>
      </c>
      <c r="C23" s="126">
        <v>16.5</v>
      </c>
      <c r="D23" s="126">
        <v>8.57</v>
      </c>
      <c r="E23" s="126">
        <v>16.57</v>
      </c>
      <c r="F23" s="127">
        <v>5.6</v>
      </c>
      <c r="G23" s="127">
        <v>14.4</v>
      </c>
      <c r="H23" s="127">
        <v>2.15</v>
      </c>
      <c r="I23" s="128">
        <v>13.3</v>
      </c>
      <c r="J23" s="69">
        <f t="shared" si="115"/>
        <v>117.0985</v>
      </c>
      <c r="K23" s="129">
        <f t="shared" si="0"/>
        <v>52.753599999999999</v>
      </c>
      <c r="L23" s="129">
        <f t="shared" si="114"/>
        <v>50.929588235294119</v>
      </c>
      <c r="M23" s="48"/>
      <c r="N23" s="48"/>
      <c r="O23" s="95" t="s">
        <v>91</v>
      </c>
      <c r="P23" s="95" t="s">
        <v>128</v>
      </c>
      <c r="Q23" s="73">
        <f t="shared" si="2"/>
        <v>52.753599999999999</v>
      </c>
      <c r="R23" s="73">
        <f t="shared" si="3"/>
        <v>50.929588235294119</v>
      </c>
      <c r="S23" s="74"/>
      <c r="T23" s="74" t="s">
        <v>74</v>
      </c>
      <c r="U23" s="75">
        <v>21</v>
      </c>
      <c r="V23" s="76">
        <f t="shared" si="4"/>
        <v>0.99761010546959406</v>
      </c>
      <c r="W23" s="76">
        <f t="shared" si="5"/>
        <v>0.99788849518513412</v>
      </c>
      <c r="X23" s="76">
        <f t="shared" si="6"/>
        <v>0.99559891620098406</v>
      </c>
      <c r="Y23" s="77" t="s">
        <v>145</v>
      </c>
      <c r="Z23" s="78" t="str">
        <f t="shared" si="7"/>
        <v/>
      </c>
      <c r="AA23" s="79" t="str">
        <f t="shared" si="8"/>
        <v>n/s</v>
      </c>
      <c r="AB23" s="78" t="str">
        <f t="shared" si="9"/>
        <v/>
      </c>
      <c r="AC23" s="79" t="str">
        <f t="shared" si="10"/>
        <v>n/s</v>
      </c>
      <c r="AD23" s="77" t="s">
        <v>145</v>
      </c>
      <c r="AE23" s="78" t="str">
        <f t="shared" si="11"/>
        <v/>
      </c>
      <c r="AF23" s="79" t="str">
        <f t="shared" si="12"/>
        <v>n/s</v>
      </c>
      <c r="AG23" s="78" t="str">
        <f t="shared" si="13"/>
        <v/>
      </c>
      <c r="AH23" s="79" t="str">
        <f t="shared" si="14"/>
        <v>n/s</v>
      </c>
      <c r="AI23" s="77" t="s">
        <v>145</v>
      </c>
      <c r="AJ23" s="78" t="str">
        <f t="shared" si="15"/>
        <v/>
      </c>
      <c r="AK23" s="79" t="str">
        <f t="shared" si="16"/>
        <v>n/s</v>
      </c>
      <c r="AL23" s="78" t="str">
        <f t="shared" si="17"/>
        <v/>
      </c>
      <c r="AM23" s="79" t="str">
        <f t="shared" si="18"/>
        <v>n/s</v>
      </c>
      <c r="AN23" s="77" t="s">
        <v>145</v>
      </c>
      <c r="AO23" s="78" t="str">
        <f t="shared" si="19"/>
        <v/>
      </c>
      <c r="AP23" s="79" t="str">
        <f t="shared" si="20"/>
        <v>n/s</v>
      </c>
      <c r="AQ23" s="78" t="str">
        <f t="shared" si="21"/>
        <v/>
      </c>
      <c r="AR23" s="79" t="str">
        <f t="shared" si="22"/>
        <v>n/s</v>
      </c>
      <c r="AS23" s="77" t="s">
        <v>145</v>
      </c>
      <c r="AT23" s="78" t="str">
        <f t="shared" si="23"/>
        <v/>
      </c>
      <c r="AU23" s="79" t="str">
        <f t="shared" si="24"/>
        <v>n/s</v>
      </c>
      <c r="AV23" s="78" t="str">
        <f t="shared" si="25"/>
        <v/>
      </c>
      <c r="AW23" s="79" t="str">
        <f t="shared" si="26"/>
        <v>n/s</v>
      </c>
      <c r="AX23" s="99" t="s">
        <v>145</v>
      </c>
      <c r="AY23" s="78" t="str">
        <f t="shared" si="27"/>
        <v/>
      </c>
      <c r="AZ23" s="79" t="str">
        <f t="shared" si="28"/>
        <v>n/s</v>
      </c>
      <c r="BA23" s="78" t="str">
        <f t="shared" si="29"/>
        <v/>
      </c>
      <c r="BB23" s="79" t="str">
        <f t="shared" si="30"/>
        <v>n/s</v>
      </c>
      <c r="BC23" s="77">
        <v>0.67314814814814816</v>
      </c>
      <c r="BD23" s="78" t="str">
        <f t="shared" si="31"/>
        <v/>
      </c>
      <c r="BE23" s="79" t="str">
        <f t="shared" si="32"/>
        <v>n/s</v>
      </c>
      <c r="BF23" s="78" t="str">
        <f t="shared" si="33"/>
        <v/>
      </c>
      <c r="BG23" s="79" t="str">
        <f t="shared" si="34"/>
        <v>n/s</v>
      </c>
      <c r="BH23" s="99">
        <v>0.54415509259259254</v>
      </c>
      <c r="BI23" s="78" t="str">
        <f t="shared" si="35"/>
        <v/>
      </c>
      <c r="BJ23" s="79" t="str">
        <f t="shared" si="36"/>
        <v>n/s</v>
      </c>
      <c r="BK23" s="78" t="str">
        <f t="shared" si="37"/>
        <v/>
      </c>
      <c r="BL23" s="79" t="str">
        <f t="shared" si="38"/>
        <v>n/s</v>
      </c>
      <c r="BM23" s="99"/>
      <c r="BN23" s="78" t="str">
        <f t="shared" si="39"/>
        <v/>
      </c>
      <c r="BO23" s="79" t="str">
        <f t="shared" si="40"/>
        <v>n/s</v>
      </c>
      <c r="BP23" s="78" t="str">
        <f t="shared" si="41"/>
        <v/>
      </c>
      <c r="BQ23" s="79" t="str">
        <f t="shared" si="42"/>
        <v>n/s</v>
      </c>
      <c r="BR23" s="99"/>
      <c r="BS23" s="78" t="str">
        <f t="shared" si="43"/>
        <v/>
      </c>
      <c r="BT23" s="79" t="str">
        <f t="shared" si="44"/>
        <v>n/s</v>
      </c>
      <c r="BU23" s="78" t="str">
        <f t="shared" si="45"/>
        <v/>
      </c>
      <c r="BV23" s="79" t="str">
        <f t="shared" si="46"/>
        <v>n/s</v>
      </c>
      <c r="BW23" s="33"/>
      <c r="BX23" s="80">
        <f t="shared" si="47"/>
        <v>21</v>
      </c>
      <c r="BY23" s="81" t="str">
        <f t="shared" si="48"/>
        <v>n/s</v>
      </c>
      <c r="BZ23" s="96">
        <f t="shared" si="49"/>
        <v>0</v>
      </c>
      <c r="CA23" s="83">
        <v>19</v>
      </c>
      <c r="CB23" s="83">
        <f t="shared" si="100"/>
        <v>-9</v>
      </c>
      <c r="CC23" s="81" t="str">
        <f t="shared" si="50"/>
        <v>n/s</v>
      </c>
      <c r="CD23" s="96">
        <f t="shared" si="51"/>
        <v>0</v>
      </c>
      <c r="CE23" s="82">
        <f t="shared" si="52"/>
        <v>0</v>
      </c>
      <c r="CF23" s="111">
        <f t="shared" si="53"/>
        <v>10</v>
      </c>
      <c r="CG23" s="112">
        <f t="shared" si="54"/>
        <v>0</v>
      </c>
      <c r="CH23" s="83">
        <v>19</v>
      </c>
      <c r="CI23" s="83">
        <f t="shared" si="101"/>
        <v>-13</v>
      </c>
      <c r="CJ23" s="81" t="str">
        <f t="shared" si="55"/>
        <v>n/s</v>
      </c>
      <c r="CK23" s="174">
        <f t="shared" si="102"/>
        <v>0</v>
      </c>
      <c r="CL23" s="82">
        <f t="shared" si="56"/>
        <v>0</v>
      </c>
      <c r="CM23" s="111">
        <f t="shared" si="57"/>
        <v>10</v>
      </c>
      <c r="CN23" s="112">
        <f t="shared" si="58"/>
        <v>0</v>
      </c>
      <c r="CO23" s="83">
        <v>19</v>
      </c>
      <c r="CP23" s="83">
        <f t="shared" si="103"/>
        <v>-11</v>
      </c>
      <c r="CQ23" s="81" t="str">
        <f t="shared" si="59"/>
        <v>n/s</v>
      </c>
      <c r="CR23" s="96">
        <f t="shared" si="60"/>
        <v>0</v>
      </c>
      <c r="CS23" s="82">
        <f t="shared" si="61"/>
        <v>0</v>
      </c>
      <c r="CT23" s="111">
        <f t="shared" si="62"/>
        <v>10</v>
      </c>
      <c r="CU23" s="112">
        <f t="shared" si="63"/>
        <v>0</v>
      </c>
      <c r="CV23" s="83">
        <v>19</v>
      </c>
      <c r="CW23" s="83">
        <f t="shared" si="104"/>
        <v>-10</v>
      </c>
      <c r="CX23" s="81" t="str">
        <f t="shared" si="64"/>
        <v>n/s</v>
      </c>
      <c r="CY23" s="96">
        <f t="shared" si="65"/>
        <v>0</v>
      </c>
      <c r="CZ23" s="82">
        <f t="shared" si="66"/>
        <v>0</v>
      </c>
      <c r="DA23" s="111">
        <f t="shared" si="67"/>
        <v>10</v>
      </c>
      <c r="DB23" s="112">
        <f t="shared" si="68"/>
        <v>0</v>
      </c>
      <c r="DC23" s="83">
        <v>19</v>
      </c>
      <c r="DD23" s="83">
        <f t="shared" si="105"/>
        <v>-12</v>
      </c>
      <c r="DE23" s="81" t="str">
        <f t="shared" si="69"/>
        <v>n/s</v>
      </c>
      <c r="DF23" s="96">
        <f t="shared" si="70"/>
        <v>0</v>
      </c>
      <c r="DG23" s="82">
        <f t="shared" si="71"/>
        <v>0</v>
      </c>
      <c r="DH23" s="111">
        <f t="shared" si="72"/>
        <v>10</v>
      </c>
      <c r="DI23" s="112">
        <f t="shared" si="73"/>
        <v>0</v>
      </c>
      <c r="DJ23" s="83">
        <v>19</v>
      </c>
      <c r="DK23" s="83">
        <f t="shared" si="106"/>
        <v>-11</v>
      </c>
      <c r="DL23" s="81" t="str">
        <f t="shared" si="74"/>
        <v>n/s</v>
      </c>
      <c r="DM23" s="96">
        <f t="shared" si="75"/>
        <v>0</v>
      </c>
      <c r="DN23" s="82">
        <f t="shared" si="76"/>
        <v>0</v>
      </c>
      <c r="DO23" s="111">
        <f t="shared" si="77"/>
        <v>10</v>
      </c>
      <c r="DP23" s="112">
        <f t="shared" si="78"/>
        <v>0</v>
      </c>
      <c r="DQ23" s="112">
        <v>19</v>
      </c>
      <c r="DR23" s="83">
        <f t="shared" si="107"/>
        <v>-11</v>
      </c>
      <c r="DS23" s="81" t="str">
        <f t="shared" si="79"/>
        <v>n/s</v>
      </c>
      <c r="DT23" s="82">
        <f t="shared" si="108"/>
        <v>0</v>
      </c>
      <c r="DU23" s="82">
        <f t="shared" si="80"/>
        <v>0</v>
      </c>
      <c r="DV23" s="84">
        <f t="shared" si="81"/>
        <v>10</v>
      </c>
      <c r="DW23" s="112">
        <f t="shared" si="82"/>
        <v>0</v>
      </c>
      <c r="DX23" s="83">
        <v>19</v>
      </c>
      <c r="DY23" s="83">
        <f t="shared" si="109"/>
        <v>-11</v>
      </c>
      <c r="DZ23" s="81" t="str">
        <f t="shared" si="83"/>
        <v>n/s</v>
      </c>
      <c r="EA23" s="96">
        <f t="shared" si="110"/>
        <v>0</v>
      </c>
      <c r="EB23" s="82" t="str">
        <f t="shared" si="84"/>
        <v xml:space="preserve"> </v>
      </c>
      <c r="EC23" s="84" t="str">
        <f t="shared" si="85"/>
        <v xml:space="preserve"> </v>
      </c>
      <c r="ED23" s="112" t="str">
        <f t="shared" si="86"/>
        <v xml:space="preserve"> </v>
      </c>
      <c r="EE23" s="83">
        <v>19</v>
      </c>
      <c r="EF23" s="83">
        <f t="shared" si="111"/>
        <v>-18</v>
      </c>
      <c r="EG23" s="81" t="str">
        <f t="shared" si="87"/>
        <v>n/s</v>
      </c>
      <c r="EH23" s="96">
        <f t="shared" si="112"/>
        <v>0</v>
      </c>
      <c r="EI23" s="82" t="str">
        <f t="shared" si="88"/>
        <v xml:space="preserve"> </v>
      </c>
      <c r="EJ23" s="84" t="str">
        <f t="shared" si="89"/>
        <v xml:space="preserve"> </v>
      </c>
      <c r="EK23" s="112" t="str">
        <f t="shared" si="90"/>
        <v xml:space="preserve"> </v>
      </c>
      <c r="EL23" s="83">
        <v>19</v>
      </c>
      <c r="EM23" s="83">
        <f t="shared" si="113"/>
        <v>-18</v>
      </c>
      <c r="EN23" s="86">
        <f t="shared" si="91"/>
        <v>-99</v>
      </c>
      <c r="EO23" s="65"/>
      <c r="EP23" s="87">
        <f t="shared" si="92"/>
        <v>-99</v>
      </c>
      <c r="EQ23" s="88">
        <f t="shared" si="93"/>
        <v>14</v>
      </c>
      <c r="ER23" s="89">
        <f t="shared" si="94"/>
        <v>56</v>
      </c>
      <c r="ES23" s="90">
        <f t="shared" si="95"/>
        <v>-99</v>
      </c>
      <c r="ET23" s="91">
        <v>19</v>
      </c>
      <c r="EU23" s="91">
        <v>1</v>
      </c>
      <c r="EV23" s="84">
        <f t="shared" si="96"/>
        <v>14</v>
      </c>
      <c r="EW23" s="92" t="str">
        <f t="shared" si="97"/>
        <v>Екатерина Щедровицкая</v>
      </c>
      <c r="EX23" s="93">
        <f t="shared" si="98"/>
        <v>21</v>
      </c>
    </row>
    <row r="24" spans="1:154" s="98" customFormat="1">
      <c r="A24" s="66">
        <v>20</v>
      </c>
      <c r="B24" s="167" t="s">
        <v>130</v>
      </c>
      <c r="C24" s="126">
        <v>16.5</v>
      </c>
      <c r="D24" s="126">
        <v>8.57</v>
      </c>
      <c r="E24" s="126">
        <v>16.57</v>
      </c>
      <c r="F24" s="127">
        <v>5.6</v>
      </c>
      <c r="G24" s="127">
        <v>14.4</v>
      </c>
      <c r="H24" s="127">
        <v>2.15</v>
      </c>
      <c r="I24" s="128">
        <v>13.3</v>
      </c>
      <c r="J24" s="69">
        <f t="shared" si="115"/>
        <v>117.0985</v>
      </c>
      <c r="K24" s="129">
        <f t="shared" si="0"/>
        <v>52.753599999999999</v>
      </c>
      <c r="L24" s="129">
        <f t="shared" si="114"/>
        <v>50.929588235294119</v>
      </c>
      <c r="M24" s="71"/>
      <c r="N24" s="115"/>
      <c r="O24" s="122" t="s">
        <v>131</v>
      </c>
      <c r="P24" s="171" t="s">
        <v>129</v>
      </c>
      <c r="Q24" s="73">
        <f t="shared" si="2"/>
        <v>52.753599999999999</v>
      </c>
      <c r="R24" s="73">
        <f t="shared" ref="R24:R30" si="116">SUM(L24:N24)*гандикап</f>
        <v>50.929588235294119</v>
      </c>
      <c r="S24" s="74"/>
      <c r="T24" s="74" t="s">
        <v>74</v>
      </c>
      <c r="U24" s="75">
        <v>22</v>
      </c>
      <c r="V24" s="76">
        <f t="shared" si="4"/>
        <v>0.99761010546959406</v>
      </c>
      <c r="W24" s="76">
        <f t="shared" si="5"/>
        <v>0.99788849518513412</v>
      </c>
      <c r="X24" s="76">
        <f t="shared" si="6"/>
        <v>0.99559891620098406</v>
      </c>
      <c r="Y24" s="77" t="s">
        <v>145</v>
      </c>
      <c r="Z24" s="78" t="str">
        <f t="shared" si="7"/>
        <v/>
      </c>
      <c r="AA24" s="79" t="str">
        <f t="shared" si="8"/>
        <v>n/s</v>
      </c>
      <c r="AB24" s="78" t="str">
        <f t="shared" si="9"/>
        <v/>
      </c>
      <c r="AC24" s="79" t="str">
        <f t="shared" si="10"/>
        <v>n/s</v>
      </c>
      <c r="AD24" s="77" t="s">
        <v>145</v>
      </c>
      <c r="AE24" s="78" t="str">
        <f t="shared" si="11"/>
        <v/>
      </c>
      <c r="AF24" s="79" t="str">
        <f t="shared" si="12"/>
        <v>n/s</v>
      </c>
      <c r="AG24" s="78" t="str">
        <f t="shared" si="13"/>
        <v/>
      </c>
      <c r="AH24" s="79" t="str">
        <f t="shared" si="14"/>
        <v>n/s</v>
      </c>
      <c r="AI24" s="77" t="s">
        <v>145</v>
      </c>
      <c r="AJ24" s="78" t="str">
        <f t="shared" si="15"/>
        <v/>
      </c>
      <c r="AK24" s="79" t="str">
        <f t="shared" si="16"/>
        <v>n/s</v>
      </c>
      <c r="AL24" s="78" t="str">
        <f t="shared" si="17"/>
        <v/>
      </c>
      <c r="AM24" s="79" t="str">
        <f t="shared" si="18"/>
        <v>n/s</v>
      </c>
      <c r="AN24" s="77" t="s">
        <v>145</v>
      </c>
      <c r="AO24" s="78" t="str">
        <f t="shared" si="19"/>
        <v/>
      </c>
      <c r="AP24" s="102" t="str">
        <f t="shared" si="20"/>
        <v>n/s</v>
      </c>
      <c r="AQ24" s="78" t="str">
        <f t="shared" si="21"/>
        <v/>
      </c>
      <c r="AR24" s="79" t="str">
        <f t="shared" si="22"/>
        <v>n/s</v>
      </c>
      <c r="AS24" s="77" t="s">
        <v>145</v>
      </c>
      <c r="AT24" s="78" t="str">
        <f t="shared" si="23"/>
        <v/>
      </c>
      <c r="AU24" s="79" t="str">
        <f t="shared" si="24"/>
        <v>n/s</v>
      </c>
      <c r="AV24" s="78" t="str">
        <f t="shared" si="25"/>
        <v/>
      </c>
      <c r="AW24" s="79" t="str">
        <f t="shared" si="26"/>
        <v>n/s</v>
      </c>
      <c r="AX24" s="99" t="s">
        <v>145</v>
      </c>
      <c r="AY24" s="78" t="str">
        <f t="shared" si="27"/>
        <v/>
      </c>
      <c r="AZ24" s="79" t="str">
        <f t="shared" si="28"/>
        <v>n/s</v>
      </c>
      <c r="BA24" s="78" t="str">
        <f t="shared" si="29"/>
        <v/>
      </c>
      <c r="BB24" s="79" t="str">
        <f t="shared" si="30"/>
        <v>n/s</v>
      </c>
      <c r="BC24" s="77" t="s">
        <v>146</v>
      </c>
      <c r="BD24" s="78" t="str">
        <f t="shared" si="31"/>
        <v/>
      </c>
      <c r="BE24" s="79" t="str">
        <f t="shared" si="32"/>
        <v>n/s</v>
      </c>
      <c r="BF24" s="78" t="str">
        <f t="shared" si="33"/>
        <v/>
      </c>
      <c r="BG24" s="79" t="str">
        <f t="shared" si="34"/>
        <v>n/s</v>
      </c>
      <c r="BH24" s="99">
        <v>0.56467592592592586</v>
      </c>
      <c r="BI24" s="78" t="str">
        <f t="shared" si="35"/>
        <v/>
      </c>
      <c r="BJ24" s="79" t="str">
        <f t="shared" si="36"/>
        <v>n/s</v>
      </c>
      <c r="BK24" s="78" t="str">
        <f t="shared" si="37"/>
        <v/>
      </c>
      <c r="BL24" s="79" t="str">
        <f t="shared" si="38"/>
        <v>n/s</v>
      </c>
      <c r="BM24" s="99"/>
      <c r="BN24" s="78" t="str">
        <f t="shared" si="39"/>
        <v/>
      </c>
      <c r="BO24" s="79" t="str">
        <f t="shared" si="40"/>
        <v>n/s</v>
      </c>
      <c r="BP24" s="78" t="str">
        <f t="shared" si="41"/>
        <v/>
      </c>
      <c r="BQ24" s="79" t="str">
        <f t="shared" si="42"/>
        <v>n/s</v>
      </c>
      <c r="BR24" s="99"/>
      <c r="BS24" s="78" t="str">
        <f t="shared" si="43"/>
        <v/>
      </c>
      <c r="BT24" s="79" t="str">
        <f t="shared" si="44"/>
        <v>n/s</v>
      </c>
      <c r="BU24" s="78" t="str">
        <f t="shared" si="45"/>
        <v/>
      </c>
      <c r="BV24" s="79" t="str">
        <f t="shared" si="46"/>
        <v>n/s</v>
      </c>
      <c r="BW24" s="33"/>
      <c r="BX24" s="80">
        <f t="shared" si="47"/>
        <v>22</v>
      </c>
      <c r="BY24" s="81" t="str">
        <f t="shared" si="48"/>
        <v>n/s</v>
      </c>
      <c r="BZ24" s="96">
        <f t="shared" si="49"/>
        <v>0</v>
      </c>
      <c r="CA24" s="83">
        <v>20</v>
      </c>
      <c r="CB24" s="83">
        <f t="shared" si="100"/>
        <v>-10</v>
      </c>
      <c r="CC24" s="81" t="str">
        <f t="shared" si="50"/>
        <v>n/s</v>
      </c>
      <c r="CD24" s="96">
        <f t="shared" si="51"/>
        <v>0</v>
      </c>
      <c r="CE24" s="82">
        <f t="shared" si="52"/>
        <v>0</v>
      </c>
      <c r="CF24" s="111">
        <f t="shared" si="53"/>
        <v>10</v>
      </c>
      <c r="CG24" s="112">
        <f t="shared" si="54"/>
        <v>0</v>
      </c>
      <c r="CH24" s="83">
        <v>20</v>
      </c>
      <c r="CI24" s="83">
        <f t="shared" si="101"/>
        <v>-14</v>
      </c>
      <c r="CJ24" s="81" t="str">
        <f t="shared" si="55"/>
        <v>n/s</v>
      </c>
      <c r="CK24" s="174">
        <f t="shared" si="102"/>
        <v>0</v>
      </c>
      <c r="CL24" s="82">
        <f t="shared" si="56"/>
        <v>0</v>
      </c>
      <c r="CM24" s="111">
        <f t="shared" si="57"/>
        <v>10</v>
      </c>
      <c r="CN24" s="112">
        <f t="shared" si="58"/>
        <v>0</v>
      </c>
      <c r="CO24" s="83">
        <v>20</v>
      </c>
      <c r="CP24" s="83">
        <f t="shared" si="103"/>
        <v>-12</v>
      </c>
      <c r="CQ24" s="81" t="str">
        <f t="shared" si="59"/>
        <v>n/s</v>
      </c>
      <c r="CR24" s="96">
        <f t="shared" si="60"/>
        <v>0</v>
      </c>
      <c r="CS24" s="82">
        <f t="shared" si="61"/>
        <v>0</v>
      </c>
      <c r="CT24" s="111">
        <f t="shared" si="62"/>
        <v>10</v>
      </c>
      <c r="CU24" s="112">
        <f t="shared" si="63"/>
        <v>0</v>
      </c>
      <c r="CV24" s="83">
        <v>20</v>
      </c>
      <c r="CW24" s="83">
        <f t="shared" si="104"/>
        <v>-11</v>
      </c>
      <c r="CX24" s="81" t="str">
        <f t="shared" si="64"/>
        <v>n/s</v>
      </c>
      <c r="CY24" s="96">
        <f t="shared" si="65"/>
        <v>0</v>
      </c>
      <c r="CZ24" s="82">
        <f t="shared" si="66"/>
        <v>0</v>
      </c>
      <c r="DA24" s="111">
        <f t="shared" si="67"/>
        <v>10</v>
      </c>
      <c r="DB24" s="112">
        <f t="shared" si="68"/>
        <v>0</v>
      </c>
      <c r="DC24" s="83">
        <v>20</v>
      </c>
      <c r="DD24" s="83">
        <f t="shared" si="105"/>
        <v>-13</v>
      </c>
      <c r="DE24" s="81" t="str">
        <f t="shared" si="69"/>
        <v>n/s</v>
      </c>
      <c r="DF24" s="96">
        <f t="shared" si="70"/>
        <v>0</v>
      </c>
      <c r="DG24" s="82">
        <f t="shared" si="71"/>
        <v>0</v>
      </c>
      <c r="DH24" s="111">
        <f t="shared" si="72"/>
        <v>10</v>
      </c>
      <c r="DI24" s="112">
        <f t="shared" si="73"/>
        <v>0</v>
      </c>
      <c r="DJ24" s="83">
        <v>20</v>
      </c>
      <c r="DK24" s="83">
        <f t="shared" si="106"/>
        <v>-12</v>
      </c>
      <c r="DL24" s="81" t="str">
        <f t="shared" si="74"/>
        <v>n/s</v>
      </c>
      <c r="DM24" s="96">
        <f t="shared" si="75"/>
        <v>0</v>
      </c>
      <c r="DN24" s="82">
        <f t="shared" si="76"/>
        <v>0</v>
      </c>
      <c r="DO24" s="111">
        <f t="shared" si="77"/>
        <v>10</v>
      </c>
      <c r="DP24" s="112">
        <f t="shared" si="78"/>
        <v>0</v>
      </c>
      <c r="DQ24" s="112">
        <v>20</v>
      </c>
      <c r="DR24" s="83">
        <f t="shared" si="107"/>
        <v>-12</v>
      </c>
      <c r="DS24" s="81" t="str">
        <f t="shared" si="79"/>
        <v>n/s</v>
      </c>
      <c r="DT24" s="82">
        <f t="shared" si="108"/>
        <v>0</v>
      </c>
      <c r="DU24" s="82">
        <f t="shared" si="80"/>
        <v>0</v>
      </c>
      <c r="DV24" s="84">
        <f t="shared" si="81"/>
        <v>10</v>
      </c>
      <c r="DW24" s="112">
        <f t="shared" si="82"/>
        <v>0</v>
      </c>
      <c r="DX24" s="83">
        <v>20</v>
      </c>
      <c r="DY24" s="83">
        <f t="shared" si="109"/>
        <v>-12</v>
      </c>
      <c r="DZ24" s="81" t="str">
        <f t="shared" si="83"/>
        <v>n/s</v>
      </c>
      <c r="EA24" s="96">
        <f t="shared" si="110"/>
        <v>0</v>
      </c>
      <c r="EB24" s="82" t="str">
        <f t="shared" si="84"/>
        <v xml:space="preserve"> </v>
      </c>
      <c r="EC24" s="84" t="str">
        <f t="shared" si="85"/>
        <v xml:space="preserve"> </v>
      </c>
      <c r="ED24" s="112" t="str">
        <f t="shared" si="86"/>
        <v xml:space="preserve"> </v>
      </c>
      <c r="EE24" s="83">
        <v>20</v>
      </c>
      <c r="EF24" s="83">
        <f t="shared" si="111"/>
        <v>-19</v>
      </c>
      <c r="EG24" s="81" t="str">
        <f t="shared" si="87"/>
        <v>n/s</v>
      </c>
      <c r="EH24" s="96">
        <f t="shared" si="112"/>
        <v>0</v>
      </c>
      <c r="EI24" s="82" t="str">
        <f t="shared" si="88"/>
        <v xml:space="preserve"> </v>
      </c>
      <c r="EJ24" s="84" t="str">
        <f t="shared" si="89"/>
        <v xml:space="preserve"> </v>
      </c>
      <c r="EK24" s="112" t="str">
        <f t="shared" si="90"/>
        <v xml:space="preserve"> </v>
      </c>
      <c r="EL24" s="83">
        <v>20</v>
      </c>
      <c r="EM24" s="83">
        <f t="shared" si="113"/>
        <v>-19</v>
      </c>
      <c r="EN24" s="86">
        <f t="shared" si="91"/>
        <v>-99</v>
      </c>
      <c r="EO24" s="65"/>
      <c r="EP24" s="87">
        <f t="shared" si="92"/>
        <v>-99</v>
      </c>
      <c r="EQ24" s="88">
        <f t="shared" si="93"/>
        <v>14</v>
      </c>
      <c r="ER24" s="89">
        <f t="shared" si="94"/>
        <v>56</v>
      </c>
      <c r="ES24" s="90">
        <f t="shared" si="95"/>
        <v>-99</v>
      </c>
      <c r="ET24" s="91">
        <v>20</v>
      </c>
      <c r="EU24" s="91">
        <v>1</v>
      </c>
      <c r="EV24" s="84">
        <f t="shared" si="96"/>
        <v>14</v>
      </c>
      <c r="EW24" s="92" t="str">
        <f t="shared" si="97"/>
        <v>Анна Позднякова</v>
      </c>
      <c r="EX24" s="93">
        <f t="shared" si="98"/>
        <v>22</v>
      </c>
    </row>
    <row r="25" spans="1:154" s="98" customFormat="1">
      <c r="A25" s="66">
        <v>21</v>
      </c>
      <c r="B25" s="72" t="s">
        <v>107</v>
      </c>
      <c r="C25" s="126">
        <v>16.5</v>
      </c>
      <c r="D25" s="126">
        <v>8.57</v>
      </c>
      <c r="E25" s="126">
        <v>16.57</v>
      </c>
      <c r="F25" s="127">
        <v>5.6</v>
      </c>
      <c r="G25" s="127">
        <v>14.4</v>
      </c>
      <c r="H25" s="124">
        <v>2.35</v>
      </c>
      <c r="I25" s="125">
        <v>10.8</v>
      </c>
      <c r="J25" s="69">
        <f t="shared" si="115"/>
        <v>117.0985</v>
      </c>
      <c r="K25" s="129">
        <f t="shared" si="0"/>
        <v>52.753599999999999</v>
      </c>
      <c r="L25" s="129">
        <f t="shared" si="114"/>
        <v>50.929588235294119</v>
      </c>
      <c r="M25" s="118">
        <f>L25*$M$2</f>
        <v>-5.0929588235294121</v>
      </c>
      <c r="N25" s="48"/>
      <c r="O25" s="122" t="s">
        <v>108</v>
      </c>
      <c r="P25" s="72" t="s">
        <v>64</v>
      </c>
      <c r="Q25" s="73">
        <f t="shared" si="2"/>
        <v>52.753599999999999</v>
      </c>
      <c r="R25" s="73">
        <f t="shared" si="116"/>
        <v>45.836629411764704</v>
      </c>
      <c r="S25" s="74"/>
      <c r="T25" s="74" t="s">
        <v>74</v>
      </c>
      <c r="U25" s="75">
        <v>0</v>
      </c>
      <c r="V25" s="76">
        <f t="shared" si="4"/>
        <v>1.0072723977195217</v>
      </c>
      <c r="W25" s="76">
        <f t="shared" si="5"/>
        <v>1.0064180228535973</v>
      </c>
      <c r="X25" s="76">
        <f t="shared" si="6"/>
        <v>0.99559891620098406</v>
      </c>
      <c r="Y25" s="99">
        <v>0.55972222222222223</v>
      </c>
      <c r="Z25" s="78" t="str">
        <f t="shared" si="7"/>
        <v/>
      </c>
      <c r="AA25" s="102" t="str">
        <f t="shared" si="8"/>
        <v>n/s</v>
      </c>
      <c r="AB25" s="78" t="str">
        <f t="shared" si="9"/>
        <v/>
      </c>
      <c r="AC25" s="79" t="str">
        <f t="shared" si="10"/>
        <v>n/s</v>
      </c>
      <c r="AD25" s="99">
        <v>0.50439814814814821</v>
      </c>
      <c r="AE25" s="78" t="str">
        <f t="shared" si="11"/>
        <v/>
      </c>
      <c r="AF25" s="79" t="str">
        <f t="shared" si="12"/>
        <v>n/s</v>
      </c>
      <c r="AG25" s="78" t="str">
        <f t="shared" si="13"/>
        <v/>
      </c>
      <c r="AH25" s="79" t="str">
        <f t="shared" si="14"/>
        <v>n/s</v>
      </c>
      <c r="AI25" s="77">
        <v>0.98067129629629635</v>
      </c>
      <c r="AJ25" s="78" t="str">
        <f t="shared" si="15"/>
        <v/>
      </c>
      <c r="AK25" s="79" t="str">
        <f t="shared" si="16"/>
        <v>n/s</v>
      </c>
      <c r="AL25" s="78" t="str">
        <f t="shared" si="17"/>
        <v/>
      </c>
      <c r="AM25" s="79" t="str">
        <f t="shared" si="18"/>
        <v>n/s</v>
      </c>
      <c r="AN25" s="77">
        <v>0.73686342592592602</v>
      </c>
      <c r="AO25" s="78" t="str">
        <f t="shared" si="19"/>
        <v/>
      </c>
      <c r="AP25" s="79" t="str">
        <f t="shared" si="20"/>
        <v>n/s</v>
      </c>
      <c r="AQ25" s="78" t="str">
        <f t="shared" si="21"/>
        <v/>
      </c>
      <c r="AR25" s="79" t="str">
        <f t="shared" si="22"/>
        <v>n/s</v>
      </c>
      <c r="AS25" s="99">
        <v>0.80298611111111118</v>
      </c>
      <c r="AT25" s="78" t="str">
        <f t="shared" si="23"/>
        <v/>
      </c>
      <c r="AU25" s="102" t="str">
        <f t="shared" si="24"/>
        <v>n/s</v>
      </c>
      <c r="AV25" s="78" t="str">
        <f t="shared" si="25"/>
        <v/>
      </c>
      <c r="AW25" s="79" t="str">
        <f t="shared" si="26"/>
        <v>n/s</v>
      </c>
      <c r="AX25" s="99">
        <v>0.72748842592592589</v>
      </c>
      <c r="AY25" s="78" t="str">
        <f t="shared" si="27"/>
        <v/>
      </c>
      <c r="AZ25" s="79" t="str">
        <f t="shared" si="28"/>
        <v>n/s</v>
      </c>
      <c r="BA25" s="78" t="str">
        <f t="shared" si="29"/>
        <v/>
      </c>
      <c r="BB25" s="79" t="str">
        <f t="shared" si="30"/>
        <v>n/s</v>
      </c>
      <c r="BC25" s="99">
        <v>0.67459490740740735</v>
      </c>
      <c r="BD25" s="78" t="str">
        <f t="shared" si="31"/>
        <v/>
      </c>
      <c r="BE25" s="79" t="str">
        <f t="shared" si="32"/>
        <v>n/s</v>
      </c>
      <c r="BF25" s="78" t="str">
        <f t="shared" si="33"/>
        <v/>
      </c>
      <c r="BG25" s="79" t="str">
        <f t="shared" si="34"/>
        <v>n/s</v>
      </c>
      <c r="BH25" s="99">
        <v>0.5400462962962963</v>
      </c>
      <c r="BI25" s="78" t="str">
        <f t="shared" si="35"/>
        <v/>
      </c>
      <c r="BJ25" s="79" t="str">
        <f t="shared" si="36"/>
        <v>n/s</v>
      </c>
      <c r="BK25" s="78" t="str">
        <f t="shared" si="37"/>
        <v/>
      </c>
      <c r="BL25" s="79" t="str">
        <f t="shared" si="38"/>
        <v>n/s</v>
      </c>
      <c r="BM25" s="99"/>
      <c r="BN25" s="78" t="str">
        <f t="shared" si="39"/>
        <v/>
      </c>
      <c r="BO25" s="79" t="str">
        <f t="shared" si="40"/>
        <v>n/s</v>
      </c>
      <c r="BP25" s="78" t="str">
        <f t="shared" si="41"/>
        <v/>
      </c>
      <c r="BQ25" s="79" t="str">
        <f t="shared" si="42"/>
        <v>n/s</v>
      </c>
      <c r="BR25" s="99"/>
      <c r="BS25" s="78" t="str">
        <f t="shared" si="43"/>
        <v/>
      </c>
      <c r="BT25" s="79" t="str">
        <f t="shared" si="44"/>
        <v>n/s</v>
      </c>
      <c r="BU25" s="78" t="str">
        <f t="shared" si="45"/>
        <v/>
      </c>
      <c r="BV25" s="79" t="str">
        <f t="shared" si="46"/>
        <v>n/s</v>
      </c>
      <c r="BW25" s="33"/>
      <c r="BX25" s="80">
        <f t="shared" si="47"/>
        <v>0</v>
      </c>
      <c r="BY25" s="81" t="str">
        <f t="shared" si="48"/>
        <v>n/s</v>
      </c>
      <c r="BZ25" s="96">
        <f t="shared" si="49"/>
        <v>0</v>
      </c>
      <c r="CA25" s="83">
        <v>21</v>
      </c>
      <c r="CB25" s="83">
        <f t="shared" si="100"/>
        <v>-11</v>
      </c>
      <c r="CC25" s="81" t="str">
        <f t="shared" si="50"/>
        <v>n/s</v>
      </c>
      <c r="CD25" s="96">
        <f t="shared" si="51"/>
        <v>0</v>
      </c>
      <c r="CE25" s="82">
        <f t="shared" si="52"/>
        <v>0</v>
      </c>
      <c r="CF25" s="111">
        <f t="shared" si="53"/>
        <v>10</v>
      </c>
      <c r="CG25" s="112">
        <f t="shared" si="54"/>
        <v>0</v>
      </c>
      <c r="CH25" s="83">
        <v>21</v>
      </c>
      <c r="CI25" s="83">
        <f t="shared" si="101"/>
        <v>-15</v>
      </c>
      <c r="CJ25" s="81" t="str">
        <f t="shared" si="55"/>
        <v>n/s</v>
      </c>
      <c r="CK25" s="174">
        <f t="shared" si="102"/>
        <v>0</v>
      </c>
      <c r="CL25" s="82">
        <f t="shared" si="56"/>
        <v>0</v>
      </c>
      <c r="CM25" s="111">
        <f t="shared" si="57"/>
        <v>10</v>
      </c>
      <c r="CN25" s="112">
        <f t="shared" si="58"/>
        <v>0</v>
      </c>
      <c r="CO25" s="83">
        <v>21</v>
      </c>
      <c r="CP25" s="83">
        <f t="shared" si="103"/>
        <v>-13</v>
      </c>
      <c r="CQ25" s="81" t="str">
        <f t="shared" si="59"/>
        <v>n/s</v>
      </c>
      <c r="CR25" s="96">
        <f t="shared" si="60"/>
        <v>0</v>
      </c>
      <c r="CS25" s="82">
        <f t="shared" si="61"/>
        <v>0</v>
      </c>
      <c r="CT25" s="111">
        <f t="shared" si="62"/>
        <v>10</v>
      </c>
      <c r="CU25" s="112">
        <f t="shared" si="63"/>
        <v>0</v>
      </c>
      <c r="CV25" s="83">
        <v>21</v>
      </c>
      <c r="CW25" s="83">
        <f t="shared" si="104"/>
        <v>-12</v>
      </c>
      <c r="CX25" s="81" t="str">
        <f t="shared" si="64"/>
        <v>n/s</v>
      </c>
      <c r="CY25" s="96">
        <f t="shared" si="65"/>
        <v>0</v>
      </c>
      <c r="CZ25" s="82">
        <f t="shared" si="66"/>
        <v>0</v>
      </c>
      <c r="DA25" s="111">
        <f t="shared" si="67"/>
        <v>10</v>
      </c>
      <c r="DB25" s="112">
        <f t="shared" si="68"/>
        <v>0</v>
      </c>
      <c r="DC25" s="83">
        <v>21</v>
      </c>
      <c r="DD25" s="83">
        <f t="shared" si="105"/>
        <v>-14</v>
      </c>
      <c r="DE25" s="81" t="str">
        <f t="shared" si="69"/>
        <v>n/s</v>
      </c>
      <c r="DF25" s="96">
        <f t="shared" si="70"/>
        <v>0</v>
      </c>
      <c r="DG25" s="82">
        <f t="shared" si="71"/>
        <v>0</v>
      </c>
      <c r="DH25" s="111">
        <f t="shared" si="72"/>
        <v>10</v>
      </c>
      <c r="DI25" s="112">
        <f t="shared" si="73"/>
        <v>0</v>
      </c>
      <c r="DJ25" s="83">
        <v>21</v>
      </c>
      <c r="DK25" s="83">
        <f t="shared" si="106"/>
        <v>-13</v>
      </c>
      <c r="DL25" s="81" t="str">
        <f t="shared" si="74"/>
        <v>n/s</v>
      </c>
      <c r="DM25" s="96">
        <f t="shared" si="75"/>
        <v>0</v>
      </c>
      <c r="DN25" s="82">
        <f t="shared" si="76"/>
        <v>0</v>
      </c>
      <c r="DO25" s="111">
        <f t="shared" si="77"/>
        <v>10</v>
      </c>
      <c r="DP25" s="112">
        <f t="shared" si="78"/>
        <v>0</v>
      </c>
      <c r="DQ25" s="112">
        <v>21</v>
      </c>
      <c r="DR25" s="83">
        <f t="shared" si="107"/>
        <v>-13</v>
      </c>
      <c r="DS25" s="81" t="str">
        <f t="shared" si="79"/>
        <v>n/s</v>
      </c>
      <c r="DT25" s="82">
        <f t="shared" si="108"/>
        <v>0</v>
      </c>
      <c r="DU25" s="82">
        <f t="shared" si="80"/>
        <v>0</v>
      </c>
      <c r="DV25" s="84">
        <f t="shared" si="81"/>
        <v>10</v>
      </c>
      <c r="DW25" s="112">
        <f t="shared" si="82"/>
        <v>0</v>
      </c>
      <c r="DX25" s="83">
        <v>21</v>
      </c>
      <c r="DY25" s="83">
        <f t="shared" si="109"/>
        <v>-13</v>
      </c>
      <c r="DZ25" s="81" t="str">
        <f t="shared" si="83"/>
        <v>n/s</v>
      </c>
      <c r="EA25" s="96">
        <f t="shared" si="110"/>
        <v>0</v>
      </c>
      <c r="EB25" s="82" t="str">
        <f t="shared" si="84"/>
        <v xml:space="preserve"> </v>
      </c>
      <c r="EC25" s="84" t="str">
        <f t="shared" si="85"/>
        <v xml:space="preserve"> </v>
      </c>
      <c r="ED25" s="112" t="str">
        <f t="shared" si="86"/>
        <v xml:space="preserve"> </v>
      </c>
      <c r="EE25" s="83">
        <v>21</v>
      </c>
      <c r="EF25" s="83">
        <f t="shared" si="111"/>
        <v>-20</v>
      </c>
      <c r="EG25" s="81" t="str">
        <f t="shared" si="87"/>
        <v>n/s</v>
      </c>
      <c r="EH25" s="96">
        <f t="shared" si="112"/>
        <v>0</v>
      </c>
      <c r="EI25" s="82" t="str">
        <f t="shared" si="88"/>
        <v xml:space="preserve"> </v>
      </c>
      <c r="EJ25" s="84" t="str">
        <f t="shared" si="89"/>
        <v xml:space="preserve"> </v>
      </c>
      <c r="EK25" s="112" t="str">
        <f t="shared" si="90"/>
        <v xml:space="preserve"> </v>
      </c>
      <c r="EL25" s="83">
        <v>21</v>
      </c>
      <c r="EM25" s="83">
        <f t="shared" si="113"/>
        <v>-20</v>
      </c>
      <c r="EN25" s="86">
        <f t="shared" si="91"/>
        <v>-99</v>
      </c>
      <c r="EO25" s="65">
        <v>1</v>
      </c>
      <c r="EP25" s="87">
        <f t="shared" si="92"/>
        <v>-98</v>
      </c>
      <c r="EQ25" s="88">
        <f t="shared" si="93"/>
        <v>12</v>
      </c>
      <c r="ER25" s="89">
        <f t="shared" si="94"/>
        <v>56</v>
      </c>
      <c r="ES25" s="90">
        <f t="shared" si="95"/>
        <v>-99</v>
      </c>
      <c r="ET25" s="91">
        <v>21</v>
      </c>
      <c r="EU25" s="91">
        <v>1</v>
      </c>
      <c r="EV25" s="84">
        <f t="shared" si="96"/>
        <v>12</v>
      </c>
      <c r="EW25" s="92" t="str">
        <f t="shared" si="97"/>
        <v>Александр Синицын</v>
      </c>
      <c r="EX25" s="93">
        <f t="shared" si="98"/>
        <v>0</v>
      </c>
    </row>
    <row r="26" spans="1:154" s="98" customFormat="1">
      <c r="A26" s="66">
        <v>22</v>
      </c>
      <c r="B26" s="160" t="s">
        <v>92</v>
      </c>
      <c r="C26" s="161">
        <v>16.079999999999998</v>
      </c>
      <c r="D26" s="161">
        <v>6.29</v>
      </c>
      <c r="E26" s="161">
        <v>16.57</v>
      </c>
      <c r="F26" s="162">
        <v>5.46</v>
      </c>
      <c r="G26" s="162">
        <v>13.31</v>
      </c>
      <c r="H26" s="162">
        <v>2.15</v>
      </c>
      <c r="I26" s="163">
        <v>14.7</v>
      </c>
      <c r="J26" s="69">
        <f t="shared" si="115"/>
        <v>95.807699999999997</v>
      </c>
      <c r="K26" s="70">
        <f t="shared" si="0"/>
        <v>56.329889999999999</v>
      </c>
      <c r="L26" s="70">
        <f t="shared" si="114"/>
        <v>53.434388235294115</v>
      </c>
      <c r="M26" s="71"/>
      <c r="N26" s="115"/>
      <c r="O26" s="122" t="s">
        <v>132</v>
      </c>
      <c r="P26" s="169" t="s">
        <v>134</v>
      </c>
      <c r="Q26" s="73">
        <f t="shared" si="2"/>
        <v>56.329889999999999</v>
      </c>
      <c r="R26" s="73">
        <f t="shared" si="116"/>
        <v>53.434388235294115</v>
      </c>
      <c r="S26" s="74"/>
      <c r="T26" s="74" t="s">
        <v>74</v>
      </c>
      <c r="U26" s="75">
        <v>14</v>
      </c>
      <c r="V26" s="76">
        <f t="shared" si="4"/>
        <v>0.99292571719750156</v>
      </c>
      <c r="W26" s="76">
        <f t="shared" si="5"/>
        <v>0.99374635288852187</v>
      </c>
      <c r="X26" s="76">
        <f t="shared" si="6"/>
        <v>0.9905579990623643</v>
      </c>
      <c r="Y26" s="99" t="s">
        <v>146</v>
      </c>
      <c r="Z26" s="78" t="str">
        <f t="shared" si="7"/>
        <v/>
      </c>
      <c r="AA26" s="79" t="str">
        <f t="shared" si="8"/>
        <v>n/s</v>
      </c>
      <c r="AB26" s="78" t="str">
        <f t="shared" si="9"/>
        <v/>
      </c>
      <c r="AC26" s="79" t="str">
        <f t="shared" si="10"/>
        <v>n/s</v>
      </c>
      <c r="AD26" s="99">
        <v>0.55212962962962964</v>
      </c>
      <c r="AE26" s="78" t="str">
        <f t="shared" si="11"/>
        <v/>
      </c>
      <c r="AF26" s="102" t="str">
        <f t="shared" si="12"/>
        <v>n/s</v>
      </c>
      <c r="AG26" s="78" t="str">
        <f t="shared" si="13"/>
        <v/>
      </c>
      <c r="AH26" s="79" t="str">
        <f t="shared" si="14"/>
        <v>n/s</v>
      </c>
      <c r="AI26" s="77" t="s">
        <v>146</v>
      </c>
      <c r="AJ26" s="78" t="str">
        <f t="shared" si="15"/>
        <v/>
      </c>
      <c r="AK26" s="79" t="str">
        <f t="shared" si="16"/>
        <v>n/s</v>
      </c>
      <c r="AL26" s="78" t="str">
        <f t="shared" si="17"/>
        <v/>
      </c>
      <c r="AM26" s="79" t="str">
        <f t="shared" si="18"/>
        <v>n/s</v>
      </c>
      <c r="AN26" s="77">
        <v>0.76232638888888893</v>
      </c>
      <c r="AO26" s="78" t="str">
        <f t="shared" si="19"/>
        <v/>
      </c>
      <c r="AP26" s="79" t="str">
        <f t="shared" si="20"/>
        <v>n/s</v>
      </c>
      <c r="AQ26" s="78" t="str">
        <f t="shared" si="21"/>
        <v/>
      </c>
      <c r="AR26" s="79" t="str">
        <f t="shared" si="22"/>
        <v>n/s</v>
      </c>
      <c r="AS26" s="99">
        <v>0.81076388888888884</v>
      </c>
      <c r="AT26" s="78" t="str">
        <f t="shared" si="23"/>
        <v/>
      </c>
      <c r="AU26" s="79" t="str">
        <f t="shared" si="24"/>
        <v>n/s</v>
      </c>
      <c r="AV26" s="78" t="str">
        <f t="shared" si="25"/>
        <v/>
      </c>
      <c r="AW26" s="79" t="str">
        <f t="shared" si="26"/>
        <v>n/s</v>
      </c>
      <c r="AX26" s="99">
        <v>0.74747685185185186</v>
      </c>
      <c r="AY26" s="78" t="str">
        <f t="shared" si="27"/>
        <v/>
      </c>
      <c r="AZ26" s="102" t="str">
        <f t="shared" si="28"/>
        <v>n/s</v>
      </c>
      <c r="BA26" s="78" t="str">
        <f t="shared" si="29"/>
        <v/>
      </c>
      <c r="BB26" s="79" t="str">
        <f t="shared" si="30"/>
        <v>n/s</v>
      </c>
      <c r="BC26" s="77">
        <v>0.74206018518518524</v>
      </c>
      <c r="BD26" s="78" t="str">
        <f t="shared" si="31"/>
        <v/>
      </c>
      <c r="BE26" s="79" t="str">
        <f t="shared" si="32"/>
        <v>n/s</v>
      </c>
      <c r="BF26" s="78" t="str">
        <f t="shared" si="33"/>
        <v/>
      </c>
      <c r="BG26" s="79" t="str">
        <f t="shared" si="34"/>
        <v>n/s</v>
      </c>
      <c r="BH26" s="77">
        <v>0.56452546296296291</v>
      </c>
      <c r="BI26" s="78" t="str">
        <f t="shared" si="35"/>
        <v/>
      </c>
      <c r="BJ26" s="79" t="str">
        <f t="shared" si="36"/>
        <v>n/s</v>
      </c>
      <c r="BK26" s="78" t="str">
        <f t="shared" si="37"/>
        <v/>
      </c>
      <c r="BL26" s="79" t="str">
        <f t="shared" si="38"/>
        <v>n/s</v>
      </c>
      <c r="BM26" s="99"/>
      <c r="BN26" s="78" t="str">
        <f t="shared" si="39"/>
        <v/>
      </c>
      <c r="BO26" s="79" t="str">
        <f t="shared" si="40"/>
        <v>n/s</v>
      </c>
      <c r="BP26" s="78" t="str">
        <f t="shared" si="41"/>
        <v/>
      </c>
      <c r="BQ26" s="79" t="str">
        <f t="shared" si="42"/>
        <v>n/s</v>
      </c>
      <c r="BR26" s="99"/>
      <c r="BS26" s="78" t="str">
        <f t="shared" si="43"/>
        <v/>
      </c>
      <c r="BT26" s="79" t="str">
        <f t="shared" si="44"/>
        <v>n/s</v>
      </c>
      <c r="BU26" s="78" t="str">
        <f t="shared" si="45"/>
        <v/>
      </c>
      <c r="BV26" s="79" t="str">
        <f t="shared" si="46"/>
        <v>n/s</v>
      </c>
      <c r="BW26" s="33"/>
      <c r="BX26" s="80">
        <f t="shared" si="47"/>
        <v>14</v>
      </c>
      <c r="BY26" s="81" t="str">
        <f t="shared" si="48"/>
        <v>n/s</v>
      </c>
      <c r="BZ26" s="96">
        <f t="shared" si="49"/>
        <v>0</v>
      </c>
      <c r="CA26" s="83">
        <v>22</v>
      </c>
      <c r="CB26" s="83">
        <f t="shared" si="100"/>
        <v>-12</v>
      </c>
      <c r="CC26" s="81" t="str">
        <f t="shared" si="50"/>
        <v>n/s</v>
      </c>
      <c r="CD26" s="96">
        <f t="shared" si="51"/>
        <v>0</v>
      </c>
      <c r="CE26" s="82">
        <f t="shared" si="52"/>
        <v>0</v>
      </c>
      <c r="CF26" s="111">
        <f t="shared" si="53"/>
        <v>10</v>
      </c>
      <c r="CG26" s="112">
        <f t="shared" si="54"/>
        <v>0</v>
      </c>
      <c r="CH26" s="83">
        <v>22</v>
      </c>
      <c r="CI26" s="83">
        <f t="shared" si="101"/>
        <v>-16</v>
      </c>
      <c r="CJ26" s="81" t="str">
        <f t="shared" si="55"/>
        <v>n/s</v>
      </c>
      <c r="CK26" s="174">
        <f t="shared" si="102"/>
        <v>0</v>
      </c>
      <c r="CL26" s="82">
        <f t="shared" si="56"/>
        <v>0</v>
      </c>
      <c r="CM26" s="111">
        <f t="shared" si="57"/>
        <v>10</v>
      </c>
      <c r="CN26" s="112">
        <f t="shared" si="58"/>
        <v>0</v>
      </c>
      <c r="CO26" s="83">
        <v>22</v>
      </c>
      <c r="CP26" s="83">
        <f t="shared" si="103"/>
        <v>-14</v>
      </c>
      <c r="CQ26" s="81" t="str">
        <f t="shared" si="59"/>
        <v>n/s</v>
      </c>
      <c r="CR26" s="96">
        <f t="shared" si="60"/>
        <v>0</v>
      </c>
      <c r="CS26" s="82">
        <f t="shared" si="61"/>
        <v>0</v>
      </c>
      <c r="CT26" s="111">
        <f t="shared" si="62"/>
        <v>10</v>
      </c>
      <c r="CU26" s="112">
        <f t="shared" si="63"/>
        <v>0</v>
      </c>
      <c r="CV26" s="83">
        <v>22</v>
      </c>
      <c r="CW26" s="83">
        <f t="shared" si="104"/>
        <v>-13</v>
      </c>
      <c r="CX26" s="81" t="str">
        <f t="shared" si="64"/>
        <v>n/s</v>
      </c>
      <c r="CY26" s="96">
        <f t="shared" si="65"/>
        <v>0</v>
      </c>
      <c r="CZ26" s="82">
        <f t="shared" si="66"/>
        <v>0</v>
      </c>
      <c r="DA26" s="111">
        <f t="shared" si="67"/>
        <v>10</v>
      </c>
      <c r="DB26" s="112">
        <f t="shared" si="68"/>
        <v>0</v>
      </c>
      <c r="DC26" s="83">
        <v>22</v>
      </c>
      <c r="DD26" s="83">
        <f t="shared" si="105"/>
        <v>-15</v>
      </c>
      <c r="DE26" s="81" t="str">
        <f t="shared" si="69"/>
        <v>n/s</v>
      </c>
      <c r="DF26" s="96">
        <f t="shared" si="70"/>
        <v>0</v>
      </c>
      <c r="DG26" s="82">
        <f t="shared" si="71"/>
        <v>0</v>
      </c>
      <c r="DH26" s="111">
        <f t="shared" si="72"/>
        <v>10</v>
      </c>
      <c r="DI26" s="112">
        <f t="shared" si="73"/>
        <v>0</v>
      </c>
      <c r="DJ26" s="83">
        <v>22</v>
      </c>
      <c r="DK26" s="83">
        <f t="shared" si="106"/>
        <v>-14</v>
      </c>
      <c r="DL26" s="81" t="str">
        <f t="shared" si="74"/>
        <v>n/s</v>
      </c>
      <c r="DM26" s="96">
        <f t="shared" si="75"/>
        <v>0</v>
      </c>
      <c r="DN26" s="82">
        <f t="shared" si="76"/>
        <v>0</v>
      </c>
      <c r="DO26" s="111">
        <f t="shared" si="77"/>
        <v>10</v>
      </c>
      <c r="DP26" s="112">
        <f t="shared" si="78"/>
        <v>0</v>
      </c>
      <c r="DQ26" s="112">
        <v>22</v>
      </c>
      <c r="DR26" s="83">
        <f t="shared" si="107"/>
        <v>-14</v>
      </c>
      <c r="DS26" s="81" t="str">
        <f t="shared" si="79"/>
        <v>n/s</v>
      </c>
      <c r="DT26" s="82">
        <f t="shared" si="108"/>
        <v>0</v>
      </c>
      <c r="DU26" s="82">
        <f t="shared" si="80"/>
        <v>0</v>
      </c>
      <c r="DV26" s="84">
        <f t="shared" si="81"/>
        <v>10</v>
      </c>
      <c r="DW26" s="112">
        <f t="shared" si="82"/>
        <v>0</v>
      </c>
      <c r="DX26" s="83">
        <v>22</v>
      </c>
      <c r="DY26" s="83">
        <f t="shared" si="109"/>
        <v>-14</v>
      </c>
      <c r="DZ26" s="81" t="str">
        <f t="shared" si="83"/>
        <v>n/s</v>
      </c>
      <c r="EA26" s="96">
        <f t="shared" si="110"/>
        <v>0</v>
      </c>
      <c r="EB26" s="82" t="str">
        <f t="shared" si="84"/>
        <v xml:space="preserve"> </v>
      </c>
      <c r="EC26" s="84" t="str">
        <f t="shared" si="85"/>
        <v xml:space="preserve"> </v>
      </c>
      <c r="ED26" s="112" t="str">
        <f t="shared" si="86"/>
        <v xml:space="preserve"> </v>
      </c>
      <c r="EE26" s="83">
        <v>22</v>
      </c>
      <c r="EF26" s="83">
        <f t="shared" si="111"/>
        <v>-21</v>
      </c>
      <c r="EG26" s="81" t="str">
        <f t="shared" si="87"/>
        <v>n/s</v>
      </c>
      <c r="EH26" s="96">
        <f t="shared" si="112"/>
        <v>0</v>
      </c>
      <c r="EI26" s="82" t="str">
        <f t="shared" si="88"/>
        <v xml:space="preserve"> </v>
      </c>
      <c r="EJ26" s="84" t="str">
        <f t="shared" si="89"/>
        <v xml:space="preserve"> </v>
      </c>
      <c r="EK26" s="112" t="str">
        <f t="shared" si="90"/>
        <v xml:space="preserve"> </v>
      </c>
      <c r="EL26" s="83">
        <v>22</v>
      </c>
      <c r="EM26" s="83">
        <f t="shared" si="113"/>
        <v>-21</v>
      </c>
      <c r="EN26" s="86">
        <f t="shared" si="91"/>
        <v>-99</v>
      </c>
      <c r="EO26" s="65">
        <v>1</v>
      </c>
      <c r="EP26" s="87">
        <f t="shared" si="92"/>
        <v>-98</v>
      </c>
      <c r="EQ26" s="88">
        <f t="shared" si="93"/>
        <v>12</v>
      </c>
      <c r="ER26" s="89">
        <f t="shared" si="94"/>
        <v>56</v>
      </c>
      <c r="ES26" s="90">
        <f t="shared" si="95"/>
        <v>-99</v>
      </c>
      <c r="ET26" s="91">
        <v>22</v>
      </c>
      <c r="EU26" s="91">
        <v>1</v>
      </c>
      <c r="EV26" s="84">
        <f t="shared" si="96"/>
        <v>12</v>
      </c>
      <c r="EW26" s="92" t="str">
        <f t="shared" si="97"/>
        <v>Рушан Жамалетдинов</v>
      </c>
      <c r="EX26" s="93">
        <f t="shared" si="98"/>
        <v>14</v>
      </c>
    </row>
    <row r="27" spans="1:154" s="98" customFormat="1">
      <c r="A27" s="66">
        <v>23</v>
      </c>
      <c r="B27" s="160" t="s">
        <v>92</v>
      </c>
      <c r="C27" s="161">
        <v>16.079999999999998</v>
      </c>
      <c r="D27" s="161">
        <v>6.29</v>
      </c>
      <c r="E27" s="161">
        <v>16.57</v>
      </c>
      <c r="F27" s="162">
        <v>5.46</v>
      </c>
      <c r="G27" s="162">
        <v>13.31</v>
      </c>
      <c r="H27" s="162">
        <v>2.15</v>
      </c>
      <c r="I27" s="163">
        <v>9.6</v>
      </c>
      <c r="J27" s="69">
        <f t="shared" si="115"/>
        <v>95.807699999999997</v>
      </c>
      <c r="K27" s="70">
        <f t="shared" si="0"/>
        <v>56.329889999999999</v>
      </c>
      <c r="L27" s="70">
        <f t="shared" si="114"/>
        <v>53.434388235294115</v>
      </c>
      <c r="M27" s="48"/>
      <c r="N27" s="48"/>
      <c r="O27" s="122" t="s">
        <v>93</v>
      </c>
      <c r="P27" s="170" t="s">
        <v>135</v>
      </c>
      <c r="Q27" s="73">
        <f t="shared" si="2"/>
        <v>56.329889999999999</v>
      </c>
      <c r="R27" s="73">
        <f t="shared" si="116"/>
        <v>53.434388235294115</v>
      </c>
      <c r="S27" s="74"/>
      <c r="T27" s="74" t="s">
        <v>74</v>
      </c>
      <c r="U27" s="75">
        <v>15</v>
      </c>
      <c r="V27" s="76">
        <f t="shared" si="4"/>
        <v>0.99292571719750156</v>
      </c>
      <c r="W27" s="76">
        <f t="shared" si="5"/>
        <v>0.99374635288852187</v>
      </c>
      <c r="X27" s="76">
        <f t="shared" si="6"/>
        <v>0.9905579990623643</v>
      </c>
      <c r="Y27" s="99">
        <v>0.5768402777777778</v>
      </c>
      <c r="Z27" s="78" t="str">
        <f t="shared" si="7"/>
        <v/>
      </c>
      <c r="AA27" s="79" t="str">
        <f t="shared" si="8"/>
        <v>n/s</v>
      </c>
      <c r="AB27" s="78" t="str">
        <f t="shared" si="9"/>
        <v/>
      </c>
      <c r="AC27" s="79" t="str">
        <f t="shared" si="10"/>
        <v>n/s</v>
      </c>
      <c r="AD27" s="99">
        <v>0.53506944444444449</v>
      </c>
      <c r="AE27" s="78" t="str">
        <f t="shared" si="11"/>
        <v/>
      </c>
      <c r="AF27" s="79" t="str">
        <f t="shared" si="12"/>
        <v>n/s</v>
      </c>
      <c r="AG27" s="78" t="str">
        <f t="shared" si="13"/>
        <v/>
      </c>
      <c r="AH27" s="79" t="str">
        <f t="shared" si="14"/>
        <v>n/s</v>
      </c>
      <c r="AI27" s="77" t="s">
        <v>145</v>
      </c>
      <c r="AJ27" s="78" t="str">
        <f t="shared" si="15"/>
        <v/>
      </c>
      <c r="AK27" s="102" t="str">
        <f t="shared" si="16"/>
        <v>n/s</v>
      </c>
      <c r="AL27" s="78" t="str">
        <f t="shared" si="17"/>
        <v/>
      </c>
      <c r="AM27" s="79" t="str">
        <f t="shared" si="18"/>
        <v>n/s</v>
      </c>
      <c r="AN27" s="77" t="s">
        <v>145</v>
      </c>
      <c r="AO27" s="78" t="str">
        <f t="shared" si="19"/>
        <v/>
      </c>
      <c r="AP27" s="79" t="str">
        <f t="shared" si="20"/>
        <v>n/s</v>
      </c>
      <c r="AQ27" s="78" t="str">
        <f t="shared" si="21"/>
        <v/>
      </c>
      <c r="AR27" s="79" t="str">
        <f t="shared" si="22"/>
        <v>n/s</v>
      </c>
      <c r="AS27" s="77" t="s">
        <v>145</v>
      </c>
      <c r="AT27" s="78" t="str">
        <f t="shared" si="23"/>
        <v/>
      </c>
      <c r="AU27" s="79" t="str">
        <f t="shared" si="24"/>
        <v>n/s</v>
      </c>
      <c r="AV27" s="78" t="str">
        <f t="shared" si="25"/>
        <v/>
      </c>
      <c r="AW27" s="79" t="str">
        <f t="shared" si="26"/>
        <v>n/s</v>
      </c>
      <c r="AX27" s="77" t="s">
        <v>145</v>
      </c>
      <c r="AY27" s="78" t="str">
        <f t="shared" si="27"/>
        <v/>
      </c>
      <c r="AZ27" s="79" t="str">
        <f t="shared" si="28"/>
        <v>n/s</v>
      </c>
      <c r="BA27" s="78" t="str">
        <f t="shared" si="29"/>
        <v/>
      </c>
      <c r="BB27" s="79" t="str">
        <f t="shared" si="30"/>
        <v>n/s</v>
      </c>
      <c r="BC27" s="77" t="s">
        <v>145</v>
      </c>
      <c r="BD27" s="78" t="str">
        <f t="shared" si="31"/>
        <v/>
      </c>
      <c r="BE27" s="102" t="str">
        <f t="shared" si="32"/>
        <v>n/s</v>
      </c>
      <c r="BF27" s="78" t="str">
        <f t="shared" si="33"/>
        <v/>
      </c>
      <c r="BG27" s="79" t="str">
        <f t="shared" si="34"/>
        <v>n/s</v>
      </c>
      <c r="BH27" s="77" t="s">
        <v>145</v>
      </c>
      <c r="BI27" s="78" t="str">
        <f t="shared" si="35"/>
        <v/>
      </c>
      <c r="BJ27" s="102" t="str">
        <f t="shared" si="36"/>
        <v>n/s</v>
      </c>
      <c r="BK27" s="78" t="str">
        <f t="shared" si="37"/>
        <v/>
      </c>
      <c r="BL27" s="79" t="str">
        <f t="shared" si="38"/>
        <v>n/s</v>
      </c>
      <c r="BM27" s="77"/>
      <c r="BN27" s="78" t="str">
        <f t="shared" si="39"/>
        <v/>
      </c>
      <c r="BO27" s="79" t="str">
        <f t="shared" si="40"/>
        <v>n/s</v>
      </c>
      <c r="BP27" s="78" t="str">
        <f t="shared" si="41"/>
        <v/>
      </c>
      <c r="BQ27" s="79" t="str">
        <f t="shared" si="42"/>
        <v>n/s</v>
      </c>
      <c r="BR27" s="99"/>
      <c r="BS27" s="78" t="str">
        <f t="shared" si="43"/>
        <v/>
      </c>
      <c r="BT27" s="79" t="str">
        <f t="shared" si="44"/>
        <v>n/s</v>
      </c>
      <c r="BU27" s="78" t="str">
        <f t="shared" si="45"/>
        <v/>
      </c>
      <c r="BV27" s="79" t="str">
        <f t="shared" si="46"/>
        <v>n/s</v>
      </c>
      <c r="BW27" s="33"/>
      <c r="BX27" s="80">
        <f t="shared" si="47"/>
        <v>15</v>
      </c>
      <c r="BY27" s="81" t="str">
        <f t="shared" si="48"/>
        <v>n/s</v>
      </c>
      <c r="BZ27" s="96">
        <f t="shared" si="49"/>
        <v>0</v>
      </c>
      <c r="CA27" s="83">
        <v>23</v>
      </c>
      <c r="CB27" s="83">
        <f t="shared" si="100"/>
        <v>-13</v>
      </c>
      <c r="CC27" s="81" t="str">
        <f t="shared" si="50"/>
        <v>n/s</v>
      </c>
      <c r="CD27" s="96">
        <f t="shared" si="51"/>
        <v>0</v>
      </c>
      <c r="CE27" s="82">
        <f t="shared" si="52"/>
        <v>0</v>
      </c>
      <c r="CF27" s="111">
        <f t="shared" si="53"/>
        <v>10</v>
      </c>
      <c r="CG27" s="112">
        <f t="shared" si="54"/>
        <v>0</v>
      </c>
      <c r="CH27" s="83">
        <v>23</v>
      </c>
      <c r="CI27" s="83">
        <f t="shared" si="101"/>
        <v>-17</v>
      </c>
      <c r="CJ27" s="81" t="str">
        <f t="shared" si="55"/>
        <v>n/s</v>
      </c>
      <c r="CK27" s="174">
        <f t="shared" si="102"/>
        <v>0</v>
      </c>
      <c r="CL27" s="82">
        <f t="shared" si="56"/>
        <v>0</v>
      </c>
      <c r="CM27" s="111">
        <f t="shared" si="57"/>
        <v>10</v>
      </c>
      <c r="CN27" s="112">
        <f t="shared" si="58"/>
        <v>0</v>
      </c>
      <c r="CO27" s="83">
        <v>23</v>
      </c>
      <c r="CP27" s="83">
        <f t="shared" si="103"/>
        <v>-15</v>
      </c>
      <c r="CQ27" s="81" t="str">
        <f t="shared" si="59"/>
        <v>n/s</v>
      </c>
      <c r="CR27" s="96">
        <f t="shared" si="60"/>
        <v>0</v>
      </c>
      <c r="CS27" s="82">
        <f t="shared" si="61"/>
        <v>0</v>
      </c>
      <c r="CT27" s="111">
        <f t="shared" si="62"/>
        <v>10</v>
      </c>
      <c r="CU27" s="112">
        <f t="shared" si="63"/>
        <v>0</v>
      </c>
      <c r="CV27" s="83">
        <v>23</v>
      </c>
      <c r="CW27" s="83">
        <f t="shared" si="104"/>
        <v>-14</v>
      </c>
      <c r="CX27" s="81" t="str">
        <f t="shared" si="64"/>
        <v>n/s</v>
      </c>
      <c r="CY27" s="96">
        <f t="shared" si="65"/>
        <v>0</v>
      </c>
      <c r="CZ27" s="82">
        <f t="shared" si="66"/>
        <v>0</v>
      </c>
      <c r="DA27" s="111">
        <f t="shared" si="67"/>
        <v>10</v>
      </c>
      <c r="DB27" s="112">
        <f t="shared" si="68"/>
        <v>0</v>
      </c>
      <c r="DC27" s="83">
        <v>23</v>
      </c>
      <c r="DD27" s="83">
        <f t="shared" si="105"/>
        <v>-16</v>
      </c>
      <c r="DE27" s="81" t="str">
        <f t="shared" si="69"/>
        <v>n/s</v>
      </c>
      <c r="DF27" s="96">
        <f t="shared" si="70"/>
        <v>0</v>
      </c>
      <c r="DG27" s="82">
        <f t="shared" si="71"/>
        <v>0</v>
      </c>
      <c r="DH27" s="111">
        <f t="shared" si="72"/>
        <v>10</v>
      </c>
      <c r="DI27" s="112">
        <f t="shared" si="73"/>
        <v>0</v>
      </c>
      <c r="DJ27" s="83">
        <v>23</v>
      </c>
      <c r="DK27" s="83">
        <f t="shared" si="106"/>
        <v>-15</v>
      </c>
      <c r="DL27" s="81" t="str">
        <f t="shared" si="74"/>
        <v>n/s</v>
      </c>
      <c r="DM27" s="96">
        <f t="shared" si="75"/>
        <v>0</v>
      </c>
      <c r="DN27" s="82">
        <f t="shared" si="76"/>
        <v>0</v>
      </c>
      <c r="DO27" s="111">
        <f t="shared" si="77"/>
        <v>10</v>
      </c>
      <c r="DP27" s="112">
        <f t="shared" si="78"/>
        <v>0</v>
      </c>
      <c r="DQ27" s="112">
        <v>23</v>
      </c>
      <c r="DR27" s="83">
        <f t="shared" si="107"/>
        <v>-15</v>
      </c>
      <c r="DS27" s="81" t="str">
        <f t="shared" si="79"/>
        <v>n/s</v>
      </c>
      <c r="DT27" s="82">
        <f t="shared" si="108"/>
        <v>0</v>
      </c>
      <c r="DU27" s="82">
        <f t="shared" si="80"/>
        <v>0</v>
      </c>
      <c r="DV27" s="84">
        <f t="shared" si="81"/>
        <v>10</v>
      </c>
      <c r="DW27" s="112">
        <f t="shared" si="82"/>
        <v>0</v>
      </c>
      <c r="DX27" s="83">
        <v>23</v>
      </c>
      <c r="DY27" s="83">
        <f t="shared" si="109"/>
        <v>-15</v>
      </c>
      <c r="DZ27" s="81" t="str">
        <f t="shared" si="83"/>
        <v>n/s</v>
      </c>
      <c r="EA27" s="96">
        <f t="shared" si="110"/>
        <v>0</v>
      </c>
      <c r="EB27" s="82" t="str">
        <f t="shared" si="84"/>
        <v xml:space="preserve"> </v>
      </c>
      <c r="EC27" s="84" t="str">
        <f t="shared" si="85"/>
        <v xml:space="preserve"> </v>
      </c>
      <c r="ED27" s="112" t="str">
        <f t="shared" si="86"/>
        <v xml:space="preserve"> </v>
      </c>
      <c r="EE27" s="83">
        <v>23</v>
      </c>
      <c r="EF27" s="83">
        <f t="shared" si="111"/>
        <v>-22</v>
      </c>
      <c r="EG27" s="81" t="str">
        <f t="shared" si="87"/>
        <v>n/s</v>
      </c>
      <c r="EH27" s="96">
        <f t="shared" si="112"/>
        <v>0</v>
      </c>
      <c r="EI27" s="82" t="str">
        <f t="shared" si="88"/>
        <v xml:space="preserve"> </v>
      </c>
      <c r="EJ27" s="84" t="str">
        <f t="shared" si="89"/>
        <v xml:space="preserve"> </v>
      </c>
      <c r="EK27" s="112" t="str">
        <f t="shared" si="90"/>
        <v xml:space="preserve"> </v>
      </c>
      <c r="EL27" s="83">
        <v>23</v>
      </c>
      <c r="EM27" s="83">
        <f t="shared" si="113"/>
        <v>-22</v>
      </c>
      <c r="EN27" s="86">
        <f t="shared" si="91"/>
        <v>-99</v>
      </c>
      <c r="EO27" s="65"/>
      <c r="EP27" s="87">
        <f t="shared" si="92"/>
        <v>-99</v>
      </c>
      <c r="EQ27" s="88">
        <f t="shared" si="93"/>
        <v>14</v>
      </c>
      <c r="ER27" s="89">
        <f t="shared" si="94"/>
        <v>56</v>
      </c>
      <c r="ES27" s="90">
        <f t="shared" si="95"/>
        <v>-99</v>
      </c>
      <c r="ET27" s="91">
        <v>23</v>
      </c>
      <c r="EU27" s="91">
        <v>1</v>
      </c>
      <c r="EV27" s="84">
        <f t="shared" si="96"/>
        <v>14</v>
      </c>
      <c r="EW27" s="92" t="str">
        <f t="shared" si="97"/>
        <v>Виктор Боев</v>
      </c>
      <c r="EX27" s="93">
        <f t="shared" si="98"/>
        <v>15</v>
      </c>
    </row>
    <row r="28" spans="1:154" s="98" customFormat="1">
      <c r="A28" s="66">
        <v>24</v>
      </c>
      <c r="B28" s="160" t="s">
        <v>92</v>
      </c>
      <c r="C28" s="161">
        <v>16.079999999999998</v>
      </c>
      <c r="D28" s="161">
        <v>6.29</v>
      </c>
      <c r="E28" s="161">
        <v>16.57</v>
      </c>
      <c r="F28" s="162">
        <v>5.46</v>
      </c>
      <c r="G28" s="162">
        <v>13.31</v>
      </c>
      <c r="H28" s="162">
        <v>2.15</v>
      </c>
      <c r="I28" s="163">
        <v>14.7</v>
      </c>
      <c r="J28" s="69">
        <f t="shared" si="115"/>
        <v>95.807699999999997</v>
      </c>
      <c r="K28" s="70">
        <f t="shared" si="0"/>
        <v>56.329889999999999</v>
      </c>
      <c r="L28" s="70">
        <f t="shared" si="114"/>
        <v>53.434388235294115</v>
      </c>
      <c r="M28" s="48"/>
      <c r="N28" s="48"/>
      <c r="O28" s="122" t="s">
        <v>133</v>
      </c>
      <c r="P28" s="169" t="s">
        <v>136</v>
      </c>
      <c r="Q28" s="73">
        <f t="shared" si="2"/>
        <v>56.329889999999999</v>
      </c>
      <c r="R28" s="73">
        <f t="shared" si="116"/>
        <v>53.434388235294115</v>
      </c>
      <c r="S28" s="74"/>
      <c r="T28" s="74" t="s">
        <v>74</v>
      </c>
      <c r="U28" s="75">
        <v>16</v>
      </c>
      <c r="V28" s="76">
        <f t="shared" si="4"/>
        <v>0.99292571719750156</v>
      </c>
      <c r="W28" s="76">
        <f t="shared" si="5"/>
        <v>0.99374635288852187</v>
      </c>
      <c r="X28" s="76">
        <f t="shared" si="6"/>
        <v>0.9905579990623643</v>
      </c>
      <c r="Y28" s="99" t="s">
        <v>146</v>
      </c>
      <c r="Z28" s="78" t="str">
        <f t="shared" si="7"/>
        <v/>
      </c>
      <c r="AA28" s="79" t="str">
        <f t="shared" si="8"/>
        <v>n/s</v>
      </c>
      <c r="AB28" s="78" t="str">
        <f t="shared" si="9"/>
        <v/>
      </c>
      <c r="AC28" s="79" t="str">
        <f t="shared" si="10"/>
        <v>n/s</v>
      </c>
      <c r="AD28" s="77" t="s">
        <v>145</v>
      </c>
      <c r="AE28" s="78" t="str">
        <f t="shared" si="11"/>
        <v/>
      </c>
      <c r="AF28" s="79" t="str">
        <f t="shared" si="12"/>
        <v>n/s</v>
      </c>
      <c r="AG28" s="78" t="str">
        <f t="shared" si="13"/>
        <v/>
      </c>
      <c r="AH28" s="79" t="str">
        <f t="shared" si="14"/>
        <v>n/s</v>
      </c>
      <c r="AI28" s="77" t="s">
        <v>146</v>
      </c>
      <c r="AJ28" s="78" t="str">
        <f t="shared" si="15"/>
        <v/>
      </c>
      <c r="AK28" s="79" t="str">
        <f t="shared" si="16"/>
        <v>n/s</v>
      </c>
      <c r="AL28" s="78" t="str">
        <f t="shared" si="17"/>
        <v/>
      </c>
      <c r="AM28" s="79" t="str">
        <f t="shared" si="18"/>
        <v>n/s</v>
      </c>
      <c r="AN28" s="77">
        <v>0.75608796296296299</v>
      </c>
      <c r="AO28" s="78" t="str">
        <f t="shared" si="19"/>
        <v/>
      </c>
      <c r="AP28" s="79" t="str">
        <f t="shared" si="20"/>
        <v>n/s</v>
      </c>
      <c r="AQ28" s="78" t="str">
        <f t="shared" si="21"/>
        <v/>
      </c>
      <c r="AR28" s="79" t="str">
        <f t="shared" si="22"/>
        <v>n/s</v>
      </c>
      <c r="AS28" s="99" t="s">
        <v>146</v>
      </c>
      <c r="AT28" s="78" t="str">
        <f t="shared" si="23"/>
        <v/>
      </c>
      <c r="AU28" s="79" t="str">
        <f t="shared" si="24"/>
        <v>n/s</v>
      </c>
      <c r="AV28" s="78" t="str">
        <f t="shared" si="25"/>
        <v/>
      </c>
      <c r="AW28" s="79" t="str">
        <f t="shared" si="26"/>
        <v>n/s</v>
      </c>
      <c r="AX28" s="77">
        <v>0.7575115740740741</v>
      </c>
      <c r="AY28" s="78" t="str">
        <f t="shared" si="27"/>
        <v/>
      </c>
      <c r="AZ28" s="79" t="str">
        <f t="shared" si="28"/>
        <v>n/s</v>
      </c>
      <c r="BA28" s="78" t="str">
        <f t="shared" si="29"/>
        <v/>
      </c>
      <c r="BB28" s="79" t="str">
        <f t="shared" si="30"/>
        <v>n/s</v>
      </c>
      <c r="BC28" s="99">
        <v>0.77684027777777775</v>
      </c>
      <c r="BD28" s="78" t="str">
        <f t="shared" si="31"/>
        <v/>
      </c>
      <c r="BE28" s="79" t="str">
        <f t="shared" si="32"/>
        <v>n/s</v>
      </c>
      <c r="BF28" s="78" t="str">
        <f t="shared" si="33"/>
        <v/>
      </c>
      <c r="BG28" s="79" t="str">
        <f t="shared" si="34"/>
        <v>n/s</v>
      </c>
      <c r="BH28" s="77">
        <v>0.56640046296296298</v>
      </c>
      <c r="BI28" s="78" t="str">
        <f t="shared" si="35"/>
        <v/>
      </c>
      <c r="BJ28" s="79" t="str">
        <f t="shared" si="36"/>
        <v>n/s</v>
      </c>
      <c r="BK28" s="78" t="str">
        <f t="shared" si="37"/>
        <v/>
      </c>
      <c r="BL28" s="79" t="str">
        <f t="shared" si="38"/>
        <v>n/s</v>
      </c>
      <c r="BM28" s="77"/>
      <c r="BN28" s="78" t="str">
        <f t="shared" si="39"/>
        <v/>
      </c>
      <c r="BO28" s="79" t="str">
        <f t="shared" si="40"/>
        <v>n/s</v>
      </c>
      <c r="BP28" s="78" t="str">
        <f t="shared" si="41"/>
        <v/>
      </c>
      <c r="BQ28" s="79" t="str">
        <f t="shared" si="42"/>
        <v>n/s</v>
      </c>
      <c r="BR28" s="99"/>
      <c r="BS28" s="78" t="str">
        <f t="shared" si="43"/>
        <v/>
      </c>
      <c r="BT28" s="79" t="str">
        <f t="shared" si="44"/>
        <v>n/s</v>
      </c>
      <c r="BU28" s="78" t="str">
        <f t="shared" si="45"/>
        <v/>
      </c>
      <c r="BV28" s="79" t="str">
        <f t="shared" si="46"/>
        <v>n/s</v>
      </c>
      <c r="BW28" s="33"/>
      <c r="BX28" s="80">
        <f t="shared" si="47"/>
        <v>16</v>
      </c>
      <c r="BY28" s="81" t="str">
        <f t="shared" si="48"/>
        <v>n/s</v>
      </c>
      <c r="BZ28" s="96">
        <f t="shared" si="49"/>
        <v>0</v>
      </c>
      <c r="CA28" s="83">
        <v>24</v>
      </c>
      <c r="CB28" s="83">
        <f t="shared" si="100"/>
        <v>-14</v>
      </c>
      <c r="CC28" s="81" t="str">
        <f t="shared" si="50"/>
        <v>n/s</v>
      </c>
      <c r="CD28" s="96">
        <f t="shared" si="51"/>
        <v>0</v>
      </c>
      <c r="CE28" s="82">
        <f t="shared" si="52"/>
        <v>0</v>
      </c>
      <c r="CF28" s="111">
        <f t="shared" si="53"/>
        <v>10</v>
      </c>
      <c r="CG28" s="112">
        <f t="shared" si="54"/>
        <v>0</v>
      </c>
      <c r="CH28" s="83">
        <v>24</v>
      </c>
      <c r="CI28" s="83">
        <f t="shared" si="101"/>
        <v>-18</v>
      </c>
      <c r="CJ28" s="81" t="str">
        <f t="shared" si="55"/>
        <v>n/s</v>
      </c>
      <c r="CK28" s="174">
        <f t="shared" si="102"/>
        <v>0</v>
      </c>
      <c r="CL28" s="82">
        <f t="shared" si="56"/>
        <v>0</v>
      </c>
      <c r="CM28" s="111">
        <f t="shared" si="57"/>
        <v>10</v>
      </c>
      <c r="CN28" s="112">
        <f t="shared" si="58"/>
        <v>0</v>
      </c>
      <c r="CO28" s="83">
        <v>24</v>
      </c>
      <c r="CP28" s="83">
        <f t="shared" si="103"/>
        <v>-16</v>
      </c>
      <c r="CQ28" s="81" t="str">
        <f t="shared" si="59"/>
        <v>n/s</v>
      </c>
      <c r="CR28" s="96">
        <f t="shared" si="60"/>
        <v>0</v>
      </c>
      <c r="CS28" s="82">
        <f t="shared" si="61"/>
        <v>0</v>
      </c>
      <c r="CT28" s="111">
        <f t="shared" si="62"/>
        <v>10</v>
      </c>
      <c r="CU28" s="112">
        <f t="shared" si="63"/>
        <v>0</v>
      </c>
      <c r="CV28" s="83">
        <v>24</v>
      </c>
      <c r="CW28" s="83">
        <f t="shared" si="104"/>
        <v>-15</v>
      </c>
      <c r="CX28" s="81" t="str">
        <f t="shared" si="64"/>
        <v>n/s</v>
      </c>
      <c r="CY28" s="96">
        <f t="shared" si="65"/>
        <v>0</v>
      </c>
      <c r="CZ28" s="82">
        <f t="shared" si="66"/>
        <v>0</v>
      </c>
      <c r="DA28" s="111">
        <f t="shared" si="67"/>
        <v>10</v>
      </c>
      <c r="DB28" s="112">
        <f t="shared" si="68"/>
        <v>0</v>
      </c>
      <c r="DC28" s="83">
        <v>24</v>
      </c>
      <c r="DD28" s="83">
        <f t="shared" si="105"/>
        <v>-17</v>
      </c>
      <c r="DE28" s="81" t="str">
        <f t="shared" si="69"/>
        <v>n/s</v>
      </c>
      <c r="DF28" s="96">
        <f t="shared" si="70"/>
        <v>0</v>
      </c>
      <c r="DG28" s="82">
        <f t="shared" si="71"/>
        <v>0</v>
      </c>
      <c r="DH28" s="111">
        <f t="shared" si="72"/>
        <v>10</v>
      </c>
      <c r="DI28" s="112">
        <f t="shared" si="73"/>
        <v>0</v>
      </c>
      <c r="DJ28" s="83">
        <v>24</v>
      </c>
      <c r="DK28" s="83">
        <f t="shared" si="106"/>
        <v>-16</v>
      </c>
      <c r="DL28" s="81" t="str">
        <f t="shared" si="74"/>
        <v>n/s</v>
      </c>
      <c r="DM28" s="96">
        <f t="shared" si="75"/>
        <v>0</v>
      </c>
      <c r="DN28" s="82">
        <f t="shared" si="76"/>
        <v>0</v>
      </c>
      <c r="DO28" s="111">
        <f t="shared" si="77"/>
        <v>10</v>
      </c>
      <c r="DP28" s="112">
        <f t="shared" si="78"/>
        <v>0</v>
      </c>
      <c r="DQ28" s="112">
        <v>24</v>
      </c>
      <c r="DR28" s="83">
        <f t="shared" si="107"/>
        <v>-16</v>
      </c>
      <c r="DS28" s="81" t="str">
        <f t="shared" si="79"/>
        <v>n/s</v>
      </c>
      <c r="DT28" s="82">
        <f t="shared" si="108"/>
        <v>0</v>
      </c>
      <c r="DU28" s="82">
        <f t="shared" si="80"/>
        <v>0</v>
      </c>
      <c r="DV28" s="84">
        <f t="shared" si="81"/>
        <v>10</v>
      </c>
      <c r="DW28" s="112">
        <f t="shared" si="82"/>
        <v>0</v>
      </c>
      <c r="DX28" s="83">
        <v>24</v>
      </c>
      <c r="DY28" s="83">
        <f t="shared" si="109"/>
        <v>-16</v>
      </c>
      <c r="DZ28" s="81" t="str">
        <f t="shared" si="83"/>
        <v>n/s</v>
      </c>
      <c r="EA28" s="96">
        <f t="shared" si="110"/>
        <v>0</v>
      </c>
      <c r="EB28" s="82" t="str">
        <f t="shared" si="84"/>
        <v xml:space="preserve"> </v>
      </c>
      <c r="EC28" s="84" t="str">
        <f t="shared" si="85"/>
        <v xml:space="preserve"> </v>
      </c>
      <c r="ED28" s="112" t="str">
        <f t="shared" si="86"/>
        <v xml:space="preserve"> </v>
      </c>
      <c r="EE28" s="83">
        <v>24</v>
      </c>
      <c r="EF28" s="83">
        <f t="shared" si="111"/>
        <v>-23</v>
      </c>
      <c r="EG28" s="81" t="str">
        <f t="shared" si="87"/>
        <v>n/s</v>
      </c>
      <c r="EH28" s="96">
        <f t="shared" si="112"/>
        <v>0</v>
      </c>
      <c r="EI28" s="82" t="str">
        <f t="shared" si="88"/>
        <v xml:space="preserve"> </v>
      </c>
      <c r="EJ28" s="84" t="str">
        <f t="shared" si="89"/>
        <v xml:space="preserve"> </v>
      </c>
      <c r="EK28" s="112" t="str">
        <f t="shared" si="90"/>
        <v xml:space="preserve"> </v>
      </c>
      <c r="EL28" s="83">
        <v>24</v>
      </c>
      <c r="EM28" s="83">
        <f t="shared" si="113"/>
        <v>-23</v>
      </c>
      <c r="EN28" s="86">
        <f t="shared" si="91"/>
        <v>-99</v>
      </c>
      <c r="EO28" s="65"/>
      <c r="EP28" s="87">
        <f t="shared" si="92"/>
        <v>-99</v>
      </c>
      <c r="EQ28" s="88">
        <f t="shared" si="93"/>
        <v>14</v>
      </c>
      <c r="ER28" s="89">
        <f t="shared" si="94"/>
        <v>56</v>
      </c>
      <c r="ES28" s="90">
        <f t="shared" si="95"/>
        <v>-99</v>
      </c>
      <c r="ET28" s="91">
        <v>24</v>
      </c>
      <c r="EU28" s="91">
        <v>1</v>
      </c>
      <c r="EV28" s="84">
        <f t="shared" si="96"/>
        <v>14</v>
      </c>
      <c r="EW28" s="92" t="str">
        <f t="shared" si="97"/>
        <v>Павел Камакин</v>
      </c>
      <c r="EX28" s="93">
        <f t="shared" si="98"/>
        <v>16</v>
      </c>
    </row>
    <row r="29" spans="1:154" s="98" customFormat="1">
      <c r="A29" s="66">
        <v>25</v>
      </c>
      <c r="B29" s="160" t="s">
        <v>92</v>
      </c>
      <c r="C29" s="161">
        <v>16.079999999999998</v>
      </c>
      <c r="D29" s="161">
        <v>6.29</v>
      </c>
      <c r="E29" s="161">
        <v>16.57</v>
      </c>
      <c r="F29" s="162">
        <v>5.46</v>
      </c>
      <c r="G29" s="162">
        <v>13.31</v>
      </c>
      <c r="H29" s="162">
        <v>2.15</v>
      </c>
      <c r="I29" s="163">
        <v>9.6</v>
      </c>
      <c r="J29" s="69">
        <f t="shared" si="115"/>
        <v>95.807699999999997</v>
      </c>
      <c r="K29" s="70">
        <f t="shared" si="0"/>
        <v>56.329889999999999</v>
      </c>
      <c r="L29" s="70">
        <f t="shared" si="114"/>
        <v>53.434388235294115</v>
      </c>
      <c r="M29" s="48"/>
      <c r="N29" s="48"/>
      <c r="O29" s="122" t="s">
        <v>94</v>
      </c>
      <c r="P29" s="169" t="s">
        <v>137</v>
      </c>
      <c r="Q29" s="73">
        <f t="shared" si="2"/>
        <v>56.329889999999999</v>
      </c>
      <c r="R29" s="73">
        <f t="shared" si="116"/>
        <v>53.434388235294115</v>
      </c>
      <c r="S29" s="74"/>
      <c r="T29" s="74" t="s">
        <v>74</v>
      </c>
      <c r="U29" s="75">
        <v>17</v>
      </c>
      <c r="V29" s="76">
        <f t="shared" si="4"/>
        <v>0.99292571719750156</v>
      </c>
      <c r="W29" s="76">
        <f t="shared" si="5"/>
        <v>0.99374635288852187</v>
      </c>
      <c r="X29" s="76">
        <f t="shared" si="6"/>
        <v>0.9905579990623643</v>
      </c>
      <c r="Y29" s="99" t="s">
        <v>146</v>
      </c>
      <c r="Z29" s="78" t="str">
        <f t="shared" si="7"/>
        <v/>
      </c>
      <c r="AA29" s="79" t="str">
        <f t="shared" si="8"/>
        <v>n/s</v>
      </c>
      <c r="AB29" s="78" t="str">
        <f t="shared" si="9"/>
        <v/>
      </c>
      <c r="AC29" s="79" t="str">
        <f t="shared" si="10"/>
        <v>n/s</v>
      </c>
      <c r="AD29" s="99">
        <v>0.61581018518518515</v>
      </c>
      <c r="AE29" s="78" t="str">
        <f t="shared" si="11"/>
        <v/>
      </c>
      <c r="AF29" s="79" t="str">
        <f t="shared" si="12"/>
        <v>n/s</v>
      </c>
      <c r="AG29" s="78" t="str">
        <f t="shared" si="13"/>
        <v/>
      </c>
      <c r="AH29" s="79" t="str">
        <f t="shared" si="14"/>
        <v>n/s</v>
      </c>
      <c r="AI29" s="99">
        <v>0.20682870370370368</v>
      </c>
      <c r="AJ29" s="78" t="str">
        <f t="shared" si="15"/>
        <v/>
      </c>
      <c r="AK29" s="79" t="str">
        <f t="shared" si="16"/>
        <v>n/s</v>
      </c>
      <c r="AL29" s="78" t="str">
        <f t="shared" si="17"/>
        <v/>
      </c>
      <c r="AM29" s="79" t="str">
        <f t="shared" si="18"/>
        <v>n/s</v>
      </c>
      <c r="AN29" s="77">
        <v>0.75011574074074072</v>
      </c>
      <c r="AO29" s="78" t="str">
        <f t="shared" si="19"/>
        <v/>
      </c>
      <c r="AP29" s="79" t="str">
        <f t="shared" si="20"/>
        <v>n/s</v>
      </c>
      <c r="AQ29" s="78" t="str">
        <f t="shared" si="21"/>
        <v/>
      </c>
      <c r="AR29" s="79" t="str">
        <f t="shared" si="22"/>
        <v>n/s</v>
      </c>
      <c r="AS29" s="99">
        <v>0.80648148148148147</v>
      </c>
      <c r="AT29" s="78" t="str">
        <f t="shared" si="23"/>
        <v/>
      </c>
      <c r="AU29" s="79" t="str">
        <f t="shared" si="24"/>
        <v>n/s</v>
      </c>
      <c r="AV29" s="78" t="str">
        <f t="shared" si="25"/>
        <v/>
      </c>
      <c r="AW29" s="79" t="str">
        <f t="shared" si="26"/>
        <v>n/s</v>
      </c>
      <c r="AX29" s="99">
        <v>0.74151620370370364</v>
      </c>
      <c r="AY29" s="78" t="str">
        <f t="shared" si="27"/>
        <v/>
      </c>
      <c r="AZ29" s="79" t="str">
        <f t="shared" si="28"/>
        <v>n/s</v>
      </c>
      <c r="BA29" s="78" t="str">
        <f t="shared" si="29"/>
        <v/>
      </c>
      <c r="BB29" s="79" t="str">
        <f t="shared" si="30"/>
        <v>n/s</v>
      </c>
      <c r="BC29" s="99">
        <v>0.70771990740740742</v>
      </c>
      <c r="BD29" s="78" t="str">
        <f t="shared" si="31"/>
        <v/>
      </c>
      <c r="BE29" s="79" t="str">
        <f t="shared" si="32"/>
        <v>n/s</v>
      </c>
      <c r="BF29" s="78" t="str">
        <f t="shared" si="33"/>
        <v/>
      </c>
      <c r="BG29" s="79" t="str">
        <f t="shared" si="34"/>
        <v>n/s</v>
      </c>
      <c r="BH29" s="77">
        <v>0.56863425925925926</v>
      </c>
      <c r="BI29" s="78" t="str">
        <f t="shared" si="35"/>
        <v/>
      </c>
      <c r="BJ29" s="79" t="str">
        <f t="shared" si="36"/>
        <v>n/s</v>
      </c>
      <c r="BK29" s="78" t="str">
        <f t="shared" si="37"/>
        <v/>
      </c>
      <c r="BL29" s="79" t="str">
        <f t="shared" si="38"/>
        <v>n/s</v>
      </c>
      <c r="BM29" s="77"/>
      <c r="BN29" s="78" t="str">
        <f t="shared" si="39"/>
        <v/>
      </c>
      <c r="BO29" s="79" t="str">
        <f t="shared" si="40"/>
        <v>n/s</v>
      </c>
      <c r="BP29" s="78" t="str">
        <f t="shared" si="41"/>
        <v/>
      </c>
      <c r="BQ29" s="79" t="str">
        <f t="shared" si="42"/>
        <v>n/s</v>
      </c>
      <c r="BR29" s="99"/>
      <c r="BS29" s="78" t="str">
        <f t="shared" si="43"/>
        <v/>
      </c>
      <c r="BT29" s="79" t="str">
        <f t="shared" si="44"/>
        <v>n/s</v>
      </c>
      <c r="BU29" s="78" t="str">
        <f t="shared" si="45"/>
        <v/>
      </c>
      <c r="BV29" s="79" t="str">
        <f t="shared" si="46"/>
        <v>n/s</v>
      </c>
      <c r="BW29" s="33"/>
      <c r="BX29" s="80">
        <f t="shared" si="47"/>
        <v>17</v>
      </c>
      <c r="BY29" s="81" t="str">
        <f t="shared" si="48"/>
        <v>n/s</v>
      </c>
      <c r="BZ29" s="96">
        <f t="shared" si="49"/>
        <v>0</v>
      </c>
      <c r="CA29" s="83">
        <v>25</v>
      </c>
      <c r="CB29" s="83">
        <f t="shared" si="100"/>
        <v>-15</v>
      </c>
      <c r="CC29" s="81" t="str">
        <f t="shared" si="50"/>
        <v>n/s</v>
      </c>
      <c r="CD29" s="96">
        <f t="shared" si="51"/>
        <v>0</v>
      </c>
      <c r="CE29" s="82">
        <f t="shared" si="52"/>
        <v>0</v>
      </c>
      <c r="CF29" s="111">
        <f t="shared" si="53"/>
        <v>10</v>
      </c>
      <c r="CG29" s="112">
        <f t="shared" si="54"/>
        <v>0</v>
      </c>
      <c r="CH29" s="83">
        <v>25</v>
      </c>
      <c r="CI29" s="83">
        <f t="shared" si="101"/>
        <v>-19</v>
      </c>
      <c r="CJ29" s="81" t="str">
        <f t="shared" si="55"/>
        <v>n/s</v>
      </c>
      <c r="CK29" s="174">
        <f t="shared" si="102"/>
        <v>0</v>
      </c>
      <c r="CL29" s="82">
        <f t="shared" si="56"/>
        <v>0</v>
      </c>
      <c r="CM29" s="111">
        <f t="shared" si="57"/>
        <v>10</v>
      </c>
      <c r="CN29" s="112">
        <f t="shared" si="58"/>
        <v>0</v>
      </c>
      <c r="CO29" s="83">
        <v>25</v>
      </c>
      <c r="CP29" s="83">
        <f t="shared" si="103"/>
        <v>-17</v>
      </c>
      <c r="CQ29" s="81" t="str">
        <f t="shared" si="59"/>
        <v>n/s</v>
      </c>
      <c r="CR29" s="96">
        <f t="shared" si="60"/>
        <v>0</v>
      </c>
      <c r="CS29" s="82">
        <f t="shared" si="61"/>
        <v>0</v>
      </c>
      <c r="CT29" s="111">
        <f t="shared" si="62"/>
        <v>10</v>
      </c>
      <c r="CU29" s="112">
        <f t="shared" si="63"/>
        <v>0</v>
      </c>
      <c r="CV29" s="83">
        <v>25</v>
      </c>
      <c r="CW29" s="83">
        <f t="shared" si="104"/>
        <v>-16</v>
      </c>
      <c r="CX29" s="81" t="str">
        <f t="shared" si="64"/>
        <v>n/s</v>
      </c>
      <c r="CY29" s="96">
        <f t="shared" si="65"/>
        <v>0</v>
      </c>
      <c r="CZ29" s="82">
        <f t="shared" si="66"/>
        <v>0</v>
      </c>
      <c r="DA29" s="111">
        <f t="shared" si="67"/>
        <v>10</v>
      </c>
      <c r="DB29" s="112">
        <f t="shared" si="68"/>
        <v>0</v>
      </c>
      <c r="DC29" s="83">
        <v>25</v>
      </c>
      <c r="DD29" s="83">
        <f t="shared" si="105"/>
        <v>-18</v>
      </c>
      <c r="DE29" s="81" t="str">
        <f t="shared" si="69"/>
        <v>n/s</v>
      </c>
      <c r="DF29" s="96">
        <f t="shared" si="70"/>
        <v>0</v>
      </c>
      <c r="DG29" s="82">
        <f t="shared" si="71"/>
        <v>0</v>
      </c>
      <c r="DH29" s="111">
        <f t="shared" si="72"/>
        <v>10</v>
      </c>
      <c r="DI29" s="112">
        <f t="shared" si="73"/>
        <v>0</v>
      </c>
      <c r="DJ29" s="83">
        <v>25</v>
      </c>
      <c r="DK29" s="83">
        <f t="shared" si="106"/>
        <v>-17</v>
      </c>
      <c r="DL29" s="81" t="str">
        <f t="shared" si="74"/>
        <v>n/s</v>
      </c>
      <c r="DM29" s="96">
        <f t="shared" si="75"/>
        <v>0</v>
      </c>
      <c r="DN29" s="82">
        <f t="shared" si="76"/>
        <v>0</v>
      </c>
      <c r="DO29" s="111">
        <f t="shared" si="77"/>
        <v>10</v>
      </c>
      <c r="DP29" s="112">
        <f t="shared" si="78"/>
        <v>0</v>
      </c>
      <c r="DQ29" s="112">
        <v>25</v>
      </c>
      <c r="DR29" s="83">
        <f t="shared" si="107"/>
        <v>-17</v>
      </c>
      <c r="DS29" s="81" t="str">
        <f t="shared" si="79"/>
        <v>n/s</v>
      </c>
      <c r="DT29" s="82">
        <f t="shared" si="108"/>
        <v>0</v>
      </c>
      <c r="DU29" s="82">
        <f t="shared" si="80"/>
        <v>0</v>
      </c>
      <c r="DV29" s="84">
        <f t="shared" si="81"/>
        <v>10</v>
      </c>
      <c r="DW29" s="112">
        <f t="shared" si="82"/>
        <v>0</v>
      </c>
      <c r="DX29" s="83">
        <v>25</v>
      </c>
      <c r="DY29" s="83">
        <f t="shared" si="109"/>
        <v>-17</v>
      </c>
      <c r="DZ29" s="81" t="str">
        <f t="shared" si="83"/>
        <v>n/s</v>
      </c>
      <c r="EA29" s="96">
        <f t="shared" si="110"/>
        <v>0</v>
      </c>
      <c r="EB29" s="82" t="str">
        <f t="shared" si="84"/>
        <v xml:space="preserve"> </v>
      </c>
      <c r="EC29" s="84" t="str">
        <f t="shared" si="85"/>
        <v xml:space="preserve"> </v>
      </c>
      <c r="ED29" s="112" t="str">
        <f t="shared" si="86"/>
        <v xml:space="preserve"> </v>
      </c>
      <c r="EE29" s="83">
        <v>25</v>
      </c>
      <c r="EF29" s="83">
        <f t="shared" si="111"/>
        <v>-24</v>
      </c>
      <c r="EG29" s="81" t="str">
        <f t="shared" si="87"/>
        <v>n/s</v>
      </c>
      <c r="EH29" s="96">
        <f t="shared" si="112"/>
        <v>0</v>
      </c>
      <c r="EI29" s="82" t="str">
        <f t="shared" si="88"/>
        <v xml:space="preserve"> </v>
      </c>
      <c r="EJ29" s="84" t="str">
        <f t="shared" si="89"/>
        <v xml:space="preserve"> </v>
      </c>
      <c r="EK29" s="112" t="str">
        <f t="shared" si="90"/>
        <v xml:space="preserve"> </v>
      </c>
      <c r="EL29" s="83">
        <v>25</v>
      </c>
      <c r="EM29" s="83">
        <f t="shared" si="113"/>
        <v>-24</v>
      </c>
      <c r="EN29" s="86">
        <f t="shared" si="91"/>
        <v>-99</v>
      </c>
      <c r="EO29" s="65"/>
      <c r="EP29" s="87">
        <f t="shared" si="92"/>
        <v>-99</v>
      </c>
      <c r="EQ29" s="88">
        <f t="shared" si="93"/>
        <v>14</v>
      </c>
      <c r="ER29" s="89">
        <f t="shared" si="94"/>
        <v>56</v>
      </c>
      <c r="ES29" s="90">
        <f t="shared" si="95"/>
        <v>-99</v>
      </c>
      <c r="ET29" s="91">
        <v>25</v>
      </c>
      <c r="EU29" s="91">
        <v>1</v>
      </c>
      <c r="EV29" s="84">
        <f t="shared" si="96"/>
        <v>14</v>
      </c>
      <c r="EW29" s="92" t="str">
        <f t="shared" si="97"/>
        <v>Юрий Селезнёв</v>
      </c>
      <c r="EX29" s="93">
        <f t="shared" si="98"/>
        <v>17</v>
      </c>
    </row>
    <row r="30" spans="1:154">
      <c r="A30" s="66">
        <v>26</v>
      </c>
      <c r="B30" s="48" t="s">
        <v>138</v>
      </c>
      <c r="C30" s="126">
        <v>16</v>
      </c>
      <c r="D30" s="126">
        <v>6</v>
      </c>
      <c r="E30" s="126">
        <v>16</v>
      </c>
      <c r="F30" s="127">
        <v>5.5</v>
      </c>
      <c r="G30" s="127">
        <v>12.8</v>
      </c>
      <c r="H30" s="124">
        <v>1.65</v>
      </c>
      <c r="I30" s="125">
        <v>8.9</v>
      </c>
      <c r="J30" s="69">
        <f t="shared" si="115"/>
        <v>92</v>
      </c>
      <c r="K30" s="129">
        <f t="shared" si="0"/>
        <v>58.003199999999993</v>
      </c>
      <c r="L30" s="129">
        <f t="shared" si="114"/>
        <v>53.882352941176471</v>
      </c>
      <c r="M30" s="48"/>
      <c r="N30" s="48"/>
      <c r="O30" s="122" t="s">
        <v>141</v>
      </c>
      <c r="P30" s="122" t="s">
        <v>139</v>
      </c>
      <c r="Q30" s="73">
        <f t="shared" si="2"/>
        <v>58.003199999999993</v>
      </c>
      <c r="R30" s="73">
        <f t="shared" si="116"/>
        <v>53.882352941176471</v>
      </c>
      <c r="S30" s="74"/>
      <c r="T30" s="74" t="s">
        <v>74</v>
      </c>
      <c r="U30" s="75">
        <v>25</v>
      </c>
      <c r="V30" s="76">
        <f t="shared" si="4"/>
        <v>0.99209258294157976</v>
      </c>
      <c r="W30" s="76">
        <f t="shared" si="5"/>
        <v>0.99300918398380855</v>
      </c>
      <c r="X30" s="76">
        <f t="shared" si="6"/>
        <v>0.98821689296932547</v>
      </c>
      <c r="Y30" s="99">
        <v>0.63420138888888888</v>
      </c>
      <c r="Z30" s="78" t="str">
        <f t="shared" si="7"/>
        <v/>
      </c>
      <c r="AA30" s="79" t="str">
        <f t="shared" si="8"/>
        <v>n/s</v>
      </c>
      <c r="AB30" s="78" t="str">
        <f t="shared" si="9"/>
        <v/>
      </c>
      <c r="AC30" s="79" t="str">
        <f t="shared" si="10"/>
        <v>n/s</v>
      </c>
      <c r="AD30" s="99">
        <v>0.53951388888888896</v>
      </c>
      <c r="AE30" s="78" t="str">
        <f t="shared" si="11"/>
        <v/>
      </c>
      <c r="AF30" s="79" t="str">
        <f t="shared" si="12"/>
        <v>n/s</v>
      </c>
      <c r="AG30" s="78" t="str">
        <f t="shared" si="13"/>
        <v/>
      </c>
      <c r="AH30" s="79" t="str">
        <f t="shared" si="14"/>
        <v>n/s</v>
      </c>
      <c r="AI30" s="99">
        <v>0.13724537037037035</v>
      </c>
      <c r="AJ30" s="78" t="str">
        <f t="shared" si="15"/>
        <v/>
      </c>
      <c r="AK30" s="79" t="str">
        <f t="shared" si="16"/>
        <v>n/s</v>
      </c>
      <c r="AL30" s="78" t="str">
        <f t="shared" si="17"/>
        <v/>
      </c>
      <c r="AM30" s="79" t="str">
        <f t="shared" si="18"/>
        <v>n/s</v>
      </c>
      <c r="AN30" s="77">
        <v>0.7503009259259259</v>
      </c>
      <c r="AO30" s="78" t="str">
        <f t="shared" si="19"/>
        <v/>
      </c>
      <c r="AP30" s="79" t="str">
        <f t="shared" si="20"/>
        <v>n/s</v>
      </c>
      <c r="AQ30" s="78" t="str">
        <f t="shared" si="21"/>
        <v/>
      </c>
      <c r="AR30" s="79" t="str">
        <f t="shared" si="22"/>
        <v>n/s</v>
      </c>
      <c r="AS30" s="99">
        <v>0.81327546296296294</v>
      </c>
      <c r="AT30" s="78" t="str">
        <f t="shared" si="23"/>
        <v/>
      </c>
      <c r="AU30" s="79" t="str">
        <f t="shared" si="24"/>
        <v>n/s</v>
      </c>
      <c r="AV30" s="78" t="str">
        <f t="shared" si="25"/>
        <v/>
      </c>
      <c r="AW30" s="79" t="str">
        <f t="shared" si="26"/>
        <v>n/s</v>
      </c>
      <c r="AX30" s="99">
        <v>0.74899305555555562</v>
      </c>
      <c r="AY30" s="78" t="str">
        <f t="shared" si="27"/>
        <v/>
      </c>
      <c r="AZ30" s="79" t="str">
        <f t="shared" si="28"/>
        <v>n/s</v>
      </c>
      <c r="BA30" s="78" t="str">
        <f t="shared" si="29"/>
        <v/>
      </c>
      <c r="BB30" s="79" t="str">
        <f t="shared" si="30"/>
        <v>n/s</v>
      </c>
      <c r="BC30" s="99">
        <v>0.73180555555555549</v>
      </c>
      <c r="BD30" s="78" t="str">
        <f t="shared" si="31"/>
        <v/>
      </c>
      <c r="BE30" s="79" t="str">
        <f t="shared" si="32"/>
        <v>n/s</v>
      </c>
      <c r="BF30" s="78" t="str">
        <f t="shared" si="33"/>
        <v/>
      </c>
      <c r="BG30" s="79" t="str">
        <f t="shared" si="34"/>
        <v>n/s</v>
      </c>
      <c r="BH30" s="77">
        <v>0.56251157407407404</v>
      </c>
      <c r="BI30" s="78" t="str">
        <f t="shared" si="35"/>
        <v/>
      </c>
      <c r="BJ30" s="79" t="str">
        <f t="shared" si="36"/>
        <v>n/s</v>
      </c>
      <c r="BK30" s="78" t="str">
        <f t="shared" si="37"/>
        <v/>
      </c>
      <c r="BL30" s="79" t="str">
        <f t="shared" si="38"/>
        <v>n/s</v>
      </c>
      <c r="BM30" s="77"/>
      <c r="BN30" s="78" t="str">
        <f t="shared" si="39"/>
        <v/>
      </c>
      <c r="BO30" s="79" t="str">
        <f t="shared" si="40"/>
        <v>n/s</v>
      </c>
      <c r="BP30" s="78" t="str">
        <f t="shared" si="41"/>
        <v/>
      </c>
      <c r="BQ30" s="79" t="str">
        <f t="shared" si="42"/>
        <v>n/s</v>
      </c>
      <c r="BR30" s="99"/>
      <c r="BS30" s="78" t="str">
        <f t="shared" si="43"/>
        <v/>
      </c>
      <c r="BT30" s="79" t="str">
        <f t="shared" si="44"/>
        <v>n/s</v>
      </c>
      <c r="BU30" s="78" t="str">
        <f t="shared" si="45"/>
        <v/>
      </c>
      <c r="BV30" s="79" t="str">
        <f t="shared" si="46"/>
        <v>n/s</v>
      </c>
      <c r="BW30" s="33"/>
      <c r="BX30" s="80">
        <f t="shared" si="47"/>
        <v>25</v>
      </c>
      <c r="BY30" s="81" t="str">
        <f t="shared" si="48"/>
        <v>n/s</v>
      </c>
      <c r="BZ30" s="96">
        <f t="shared" si="49"/>
        <v>0</v>
      </c>
      <c r="CA30" s="83">
        <v>26</v>
      </c>
      <c r="CB30" s="83">
        <f t="shared" si="100"/>
        <v>-16</v>
      </c>
      <c r="CC30" s="81" t="str">
        <f t="shared" si="50"/>
        <v>n/s</v>
      </c>
      <c r="CD30" s="96">
        <f t="shared" si="51"/>
        <v>0</v>
      </c>
      <c r="CE30" s="82">
        <f t="shared" si="52"/>
        <v>0</v>
      </c>
      <c r="CF30" s="111">
        <f t="shared" si="53"/>
        <v>10</v>
      </c>
      <c r="CG30" s="112">
        <f t="shared" si="54"/>
        <v>0</v>
      </c>
      <c r="CH30" s="83">
        <v>26</v>
      </c>
      <c r="CI30" s="83">
        <f t="shared" si="101"/>
        <v>-20</v>
      </c>
      <c r="CJ30" s="81" t="str">
        <f t="shared" si="55"/>
        <v>n/s</v>
      </c>
      <c r="CK30" s="174">
        <f t="shared" si="102"/>
        <v>0</v>
      </c>
      <c r="CL30" s="82">
        <f t="shared" si="56"/>
        <v>0</v>
      </c>
      <c r="CM30" s="111">
        <f t="shared" si="57"/>
        <v>10</v>
      </c>
      <c r="CN30" s="112">
        <f t="shared" si="58"/>
        <v>0</v>
      </c>
      <c r="CO30" s="83">
        <v>26</v>
      </c>
      <c r="CP30" s="83">
        <f t="shared" si="103"/>
        <v>-18</v>
      </c>
      <c r="CQ30" s="81" t="str">
        <f t="shared" si="59"/>
        <v>n/s</v>
      </c>
      <c r="CR30" s="96">
        <f t="shared" si="60"/>
        <v>0</v>
      </c>
      <c r="CS30" s="82">
        <f t="shared" si="61"/>
        <v>0</v>
      </c>
      <c r="CT30" s="111">
        <f t="shared" si="62"/>
        <v>10</v>
      </c>
      <c r="CU30" s="112">
        <f t="shared" si="63"/>
        <v>0</v>
      </c>
      <c r="CV30" s="83">
        <v>26</v>
      </c>
      <c r="CW30" s="83">
        <f t="shared" si="104"/>
        <v>-17</v>
      </c>
      <c r="CX30" s="81" t="str">
        <f t="shared" si="64"/>
        <v>n/s</v>
      </c>
      <c r="CY30" s="96">
        <f t="shared" si="65"/>
        <v>0</v>
      </c>
      <c r="CZ30" s="82">
        <f t="shared" si="66"/>
        <v>0</v>
      </c>
      <c r="DA30" s="111">
        <f t="shared" si="67"/>
        <v>10</v>
      </c>
      <c r="DB30" s="112">
        <f t="shared" si="68"/>
        <v>0</v>
      </c>
      <c r="DC30" s="83">
        <v>26</v>
      </c>
      <c r="DD30" s="83">
        <f t="shared" si="105"/>
        <v>-19</v>
      </c>
      <c r="DE30" s="81" t="str">
        <f t="shared" si="69"/>
        <v>n/s</v>
      </c>
      <c r="DF30" s="96">
        <f t="shared" si="70"/>
        <v>0</v>
      </c>
      <c r="DG30" s="82">
        <f t="shared" si="71"/>
        <v>0</v>
      </c>
      <c r="DH30" s="111">
        <f t="shared" si="72"/>
        <v>10</v>
      </c>
      <c r="DI30" s="112">
        <f t="shared" si="73"/>
        <v>0</v>
      </c>
      <c r="DJ30" s="83">
        <v>26</v>
      </c>
      <c r="DK30" s="83">
        <f t="shared" si="106"/>
        <v>-18</v>
      </c>
      <c r="DL30" s="81" t="str">
        <f t="shared" si="74"/>
        <v>n/s</v>
      </c>
      <c r="DM30" s="96">
        <f t="shared" si="75"/>
        <v>0</v>
      </c>
      <c r="DN30" s="82">
        <f t="shared" si="76"/>
        <v>0</v>
      </c>
      <c r="DO30" s="111">
        <f t="shared" si="77"/>
        <v>10</v>
      </c>
      <c r="DP30" s="112">
        <f t="shared" si="78"/>
        <v>0</v>
      </c>
      <c r="DQ30" s="112">
        <v>26</v>
      </c>
      <c r="DR30" s="83">
        <f t="shared" si="107"/>
        <v>-18</v>
      </c>
      <c r="DS30" s="81" t="str">
        <f t="shared" si="79"/>
        <v>n/s</v>
      </c>
      <c r="DT30" s="82">
        <f t="shared" si="108"/>
        <v>0</v>
      </c>
      <c r="DU30" s="82">
        <f t="shared" si="80"/>
        <v>0</v>
      </c>
      <c r="DV30" s="84">
        <f t="shared" si="81"/>
        <v>10</v>
      </c>
      <c r="DW30" s="112">
        <f t="shared" si="82"/>
        <v>0</v>
      </c>
      <c r="DX30" s="83">
        <v>26</v>
      </c>
      <c r="DY30" s="83">
        <f t="shared" si="109"/>
        <v>-18</v>
      </c>
      <c r="DZ30" s="81" t="str">
        <f t="shared" si="83"/>
        <v>n/s</v>
      </c>
      <c r="EA30" s="96">
        <f t="shared" si="110"/>
        <v>0</v>
      </c>
      <c r="EB30" s="82" t="str">
        <f t="shared" si="84"/>
        <v xml:space="preserve"> </v>
      </c>
      <c r="EC30" s="84" t="str">
        <f t="shared" si="85"/>
        <v xml:space="preserve"> </v>
      </c>
      <c r="ED30" s="112" t="str">
        <f t="shared" si="86"/>
        <v xml:space="preserve"> </v>
      </c>
      <c r="EE30" s="83">
        <v>26</v>
      </c>
      <c r="EF30" s="83">
        <f t="shared" si="111"/>
        <v>-25</v>
      </c>
      <c r="EG30" s="81" t="str">
        <f t="shared" si="87"/>
        <v>n/s</v>
      </c>
      <c r="EH30" s="96">
        <f t="shared" si="112"/>
        <v>0</v>
      </c>
      <c r="EI30" s="82" t="str">
        <f t="shared" si="88"/>
        <v xml:space="preserve"> </v>
      </c>
      <c r="EJ30" s="84" t="str">
        <f t="shared" si="89"/>
        <v xml:space="preserve"> </v>
      </c>
      <c r="EK30" s="112" t="str">
        <f t="shared" si="90"/>
        <v xml:space="preserve"> </v>
      </c>
      <c r="EL30" s="83">
        <v>26</v>
      </c>
      <c r="EM30" s="83">
        <f t="shared" si="113"/>
        <v>-25</v>
      </c>
      <c r="EN30" s="86">
        <f t="shared" si="91"/>
        <v>-99</v>
      </c>
      <c r="EO30" s="65">
        <v>2</v>
      </c>
      <c r="EP30" s="100">
        <f t="shared" si="92"/>
        <v>-97</v>
      </c>
      <c r="EQ30" s="88">
        <f t="shared" si="93"/>
        <v>10</v>
      </c>
      <c r="ER30" s="89">
        <f t="shared" si="94"/>
        <v>56</v>
      </c>
      <c r="ES30" s="90">
        <f t="shared" si="95"/>
        <v>-99</v>
      </c>
      <c r="ET30" s="91">
        <v>26</v>
      </c>
      <c r="EU30" s="91">
        <v>1</v>
      </c>
      <c r="EV30" s="84">
        <f t="shared" si="96"/>
        <v>10</v>
      </c>
      <c r="EW30" s="92" t="str">
        <f t="shared" si="97"/>
        <v>Вадим Восман</v>
      </c>
      <c r="EX30" s="93">
        <f t="shared" si="98"/>
        <v>25</v>
      </c>
    </row>
    <row r="31" spans="1:154">
      <c r="A31" s="66">
        <v>27</v>
      </c>
      <c r="B31" s="48" t="s">
        <v>138</v>
      </c>
      <c r="C31" s="126">
        <v>16</v>
      </c>
      <c r="D31" s="126">
        <v>6</v>
      </c>
      <c r="E31" s="126">
        <v>16</v>
      </c>
      <c r="F31" s="127">
        <v>5.5</v>
      </c>
      <c r="G31" s="127">
        <v>12.8</v>
      </c>
      <c r="H31" s="124">
        <v>1.65</v>
      </c>
      <c r="I31" s="125">
        <v>8.9</v>
      </c>
      <c r="J31" s="69">
        <f t="shared" si="115"/>
        <v>92</v>
      </c>
      <c r="K31" s="129">
        <f t="shared" si="0"/>
        <v>58.003199999999993</v>
      </c>
      <c r="L31" s="129">
        <f t="shared" si="114"/>
        <v>53.882352941176471</v>
      </c>
      <c r="M31" s="48"/>
      <c r="N31" s="48"/>
      <c r="O31" s="122" t="s">
        <v>142</v>
      </c>
      <c r="P31" s="122" t="s">
        <v>140</v>
      </c>
      <c r="Q31" s="73">
        <f t="shared" si="2"/>
        <v>58.003199999999993</v>
      </c>
      <c r="R31" s="73">
        <f>SUM(L31:O31)*гандикап</f>
        <v>53.882352941176471</v>
      </c>
      <c r="S31" s="74"/>
      <c r="T31" s="74" t="s">
        <v>74</v>
      </c>
      <c r="U31" s="75">
        <v>26</v>
      </c>
      <c r="V31" s="76">
        <f t="shared" si="4"/>
        <v>0.99209258294157976</v>
      </c>
      <c r="W31" s="76">
        <f t="shared" si="5"/>
        <v>0.99300918398380855</v>
      </c>
      <c r="X31" s="76">
        <f t="shared" si="6"/>
        <v>0.98821689296932547</v>
      </c>
      <c r="Y31" s="99">
        <v>0.62057870370370372</v>
      </c>
      <c r="Z31" s="78" t="str">
        <f t="shared" si="7"/>
        <v/>
      </c>
      <c r="AA31" s="79" t="str">
        <f t="shared" si="8"/>
        <v>n/s</v>
      </c>
      <c r="AB31" s="78" t="str">
        <f t="shared" si="9"/>
        <v/>
      </c>
      <c r="AC31" s="79" t="str">
        <f t="shared" si="10"/>
        <v>n/s</v>
      </c>
      <c r="AD31" s="77" t="s">
        <v>145</v>
      </c>
      <c r="AE31" s="78" t="str">
        <f t="shared" si="11"/>
        <v/>
      </c>
      <c r="AF31" s="79" t="str">
        <f t="shared" si="12"/>
        <v>n/s</v>
      </c>
      <c r="AG31" s="78" t="str">
        <f t="shared" si="13"/>
        <v/>
      </c>
      <c r="AH31" s="79" t="str">
        <f t="shared" si="14"/>
        <v>n/s</v>
      </c>
      <c r="AI31" s="77" t="s">
        <v>145</v>
      </c>
      <c r="AJ31" s="78" t="str">
        <f t="shared" si="15"/>
        <v/>
      </c>
      <c r="AK31" s="79" t="str">
        <f t="shared" si="16"/>
        <v>n/s</v>
      </c>
      <c r="AL31" s="78" t="str">
        <f t="shared" si="17"/>
        <v/>
      </c>
      <c r="AM31" s="79" t="str">
        <f t="shared" si="18"/>
        <v>n/s</v>
      </c>
      <c r="AN31" s="77" t="s">
        <v>146</v>
      </c>
      <c r="AO31" s="78" t="str">
        <f t="shared" si="19"/>
        <v/>
      </c>
      <c r="AP31" s="79" t="str">
        <f t="shared" si="20"/>
        <v>n/s</v>
      </c>
      <c r="AQ31" s="78" t="str">
        <f t="shared" si="21"/>
        <v/>
      </c>
      <c r="AR31" s="79" t="str">
        <f t="shared" si="22"/>
        <v>n/s</v>
      </c>
      <c r="AS31" s="99">
        <v>0.81309027777777787</v>
      </c>
      <c r="AT31" s="78" t="str">
        <f t="shared" si="23"/>
        <v/>
      </c>
      <c r="AU31" s="79" t="str">
        <f t="shared" si="24"/>
        <v>n/s</v>
      </c>
      <c r="AV31" s="78" t="str">
        <f t="shared" si="25"/>
        <v/>
      </c>
      <c r="AW31" s="79" t="str">
        <f t="shared" si="26"/>
        <v>n/s</v>
      </c>
      <c r="AX31" s="99">
        <v>0.75050925925925915</v>
      </c>
      <c r="AY31" s="78" t="str">
        <f t="shared" si="27"/>
        <v/>
      </c>
      <c r="AZ31" s="79" t="str">
        <f t="shared" si="28"/>
        <v>n/s</v>
      </c>
      <c r="BA31" s="78" t="str">
        <f t="shared" si="29"/>
        <v/>
      </c>
      <c r="BB31" s="79" t="str">
        <f t="shared" si="30"/>
        <v>n/s</v>
      </c>
      <c r="BC31" s="99">
        <v>0.79412037037037031</v>
      </c>
      <c r="BD31" s="78" t="str">
        <f t="shared" si="31"/>
        <v/>
      </c>
      <c r="BE31" s="79" t="str">
        <f t="shared" si="32"/>
        <v>n/s</v>
      </c>
      <c r="BF31" s="78" t="str">
        <f t="shared" si="33"/>
        <v/>
      </c>
      <c r="BG31" s="79" t="str">
        <f t="shared" si="34"/>
        <v>n/s</v>
      </c>
      <c r="BH31" s="99">
        <v>0.56056712962962962</v>
      </c>
      <c r="BI31" s="78" t="str">
        <f t="shared" si="35"/>
        <v/>
      </c>
      <c r="BJ31" s="79" t="str">
        <f t="shared" si="36"/>
        <v>n/s</v>
      </c>
      <c r="BK31" s="78" t="str">
        <f t="shared" si="37"/>
        <v/>
      </c>
      <c r="BL31" s="79" t="str">
        <f t="shared" si="38"/>
        <v>n/s</v>
      </c>
      <c r="BM31" s="99"/>
      <c r="BN31" s="78" t="str">
        <f t="shared" si="39"/>
        <v/>
      </c>
      <c r="BO31" s="79" t="str">
        <f t="shared" si="40"/>
        <v>n/s</v>
      </c>
      <c r="BP31" s="78" t="str">
        <f t="shared" si="41"/>
        <v/>
      </c>
      <c r="BQ31" s="79" t="str">
        <f t="shared" si="42"/>
        <v>n/s</v>
      </c>
      <c r="BR31" s="99"/>
      <c r="BS31" s="78" t="str">
        <f t="shared" si="43"/>
        <v/>
      </c>
      <c r="BT31" s="79" t="str">
        <f t="shared" si="44"/>
        <v>n/s</v>
      </c>
      <c r="BU31" s="78" t="str">
        <f t="shared" si="45"/>
        <v/>
      </c>
      <c r="BV31" s="79" t="str">
        <f t="shared" si="46"/>
        <v>n/s</v>
      </c>
      <c r="BW31" s="33"/>
      <c r="BX31" s="80">
        <f t="shared" si="47"/>
        <v>26</v>
      </c>
      <c r="BY31" s="81" t="str">
        <f t="shared" si="48"/>
        <v>n/s</v>
      </c>
      <c r="BZ31" s="96">
        <f t="shared" si="49"/>
        <v>0</v>
      </c>
      <c r="CA31" s="83">
        <v>27</v>
      </c>
      <c r="CB31" s="83">
        <f t="shared" si="100"/>
        <v>-17</v>
      </c>
      <c r="CC31" s="81" t="str">
        <f t="shared" si="50"/>
        <v>n/s</v>
      </c>
      <c r="CD31" s="96">
        <f t="shared" si="51"/>
        <v>0</v>
      </c>
      <c r="CE31" s="82">
        <f t="shared" si="52"/>
        <v>0</v>
      </c>
      <c r="CF31" s="111">
        <f t="shared" si="53"/>
        <v>10</v>
      </c>
      <c r="CG31" s="112">
        <f t="shared" si="54"/>
        <v>0</v>
      </c>
      <c r="CH31" s="83">
        <v>27</v>
      </c>
      <c r="CI31" s="83">
        <f t="shared" si="101"/>
        <v>-21</v>
      </c>
      <c r="CJ31" s="81" t="str">
        <f t="shared" si="55"/>
        <v>n/s</v>
      </c>
      <c r="CK31" s="174">
        <f t="shared" si="102"/>
        <v>0</v>
      </c>
      <c r="CL31" s="82">
        <f t="shared" si="56"/>
        <v>0</v>
      </c>
      <c r="CM31" s="111">
        <f t="shared" si="57"/>
        <v>10</v>
      </c>
      <c r="CN31" s="112">
        <f t="shared" si="58"/>
        <v>0</v>
      </c>
      <c r="CO31" s="83">
        <v>27</v>
      </c>
      <c r="CP31" s="83">
        <f t="shared" si="103"/>
        <v>-19</v>
      </c>
      <c r="CQ31" s="81" t="str">
        <f t="shared" si="59"/>
        <v>n/s</v>
      </c>
      <c r="CR31" s="96">
        <f t="shared" si="60"/>
        <v>0</v>
      </c>
      <c r="CS31" s="82">
        <f t="shared" si="61"/>
        <v>0</v>
      </c>
      <c r="CT31" s="111">
        <f t="shared" si="62"/>
        <v>10</v>
      </c>
      <c r="CU31" s="112">
        <f t="shared" si="63"/>
        <v>0</v>
      </c>
      <c r="CV31" s="83">
        <v>27</v>
      </c>
      <c r="CW31" s="83">
        <f t="shared" si="104"/>
        <v>-18</v>
      </c>
      <c r="CX31" s="81" t="str">
        <f t="shared" si="64"/>
        <v>n/s</v>
      </c>
      <c r="CY31" s="96">
        <f t="shared" si="65"/>
        <v>0</v>
      </c>
      <c r="CZ31" s="82">
        <f t="shared" si="66"/>
        <v>0</v>
      </c>
      <c r="DA31" s="111">
        <f t="shared" si="67"/>
        <v>10</v>
      </c>
      <c r="DB31" s="112">
        <f t="shared" si="68"/>
        <v>0</v>
      </c>
      <c r="DC31" s="83">
        <v>27</v>
      </c>
      <c r="DD31" s="83">
        <f t="shared" si="105"/>
        <v>-20</v>
      </c>
      <c r="DE31" s="81" t="str">
        <f t="shared" si="69"/>
        <v>n/s</v>
      </c>
      <c r="DF31" s="96">
        <f t="shared" si="70"/>
        <v>0</v>
      </c>
      <c r="DG31" s="82">
        <f t="shared" si="71"/>
        <v>0</v>
      </c>
      <c r="DH31" s="111">
        <f t="shared" si="72"/>
        <v>10</v>
      </c>
      <c r="DI31" s="112">
        <f t="shared" si="73"/>
        <v>0</v>
      </c>
      <c r="DJ31" s="83">
        <v>27</v>
      </c>
      <c r="DK31" s="83">
        <f t="shared" si="106"/>
        <v>-19</v>
      </c>
      <c r="DL31" s="81" t="str">
        <f t="shared" si="74"/>
        <v>n/s</v>
      </c>
      <c r="DM31" s="96">
        <f t="shared" si="75"/>
        <v>0</v>
      </c>
      <c r="DN31" s="82">
        <f t="shared" si="76"/>
        <v>0</v>
      </c>
      <c r="DO31" s="111">
        <f t="shared" si="77"/>
        <v>10</v>
      </c>
      <c r="DP31" s="112">
        <f t="shared" si="78"/>
        <v>0</v>
      </c>
      <c r="DQ31" s="112">
        <v>27</v>
      </c>
      <c r="DR31" s="83">
        <f t="shared" si="107"/>
        <v>-19</v>
      </c>
      <c r="DS31" s="81" t="str">
        <f t="shared" si="79"/>
        <v>n/s</v>
      </c>
      <c r="DT31" s="82">
        <f t="shared" si="108"/>
        <v>0</v>
      </c>
      <c r="DU31" s="82">
        <f t="shared" si="80"/>
        <v>0</v>
      </c>
      <c r="DV31" s="84">
        <f t="shared" si="81"/>
        <v>10</v>
      </c>
      <c r="DW31" s="112">
        <f t="shared" si="82"/>
        <v>0</v>
      </c>
      <c r="DX31" s="83">
        <v>27</v>
      </c>
      <c r="DY31" s="83">
        <f t="shared" si="109"/>
        <v>-19</v>
      </c>
      <c r="DZ31" s="81" t="str">
        <f t="shared" si="83"/>
        <v>n/s</v>
      </c>
      <c r="EA31" s="96">
        <f t="shared" si="110"/>
        <v>0</v>
      </c>
      <c r="EB31" s="82" t="str">
        <f t="shared" si="84"/>
        <v xml:space="preserve"> </v>
      </c>
      <c r="EC31" s="84" t="str">
        <f t="shared" si="85"/>
        <v xml:space="preserve"> </v>
      </c>
      <c r="ED31" s="112" t="str">
        <f t="shared" si="86"/>
        <v xml:space="preserve"> </v>
      </c>
      <c r="EE31" s="83">
        <v>27</v>
      </c>
      <c r="EF31" s="83">
        <f t="shared" si="111"/>
        <v>-26</v>
      </c>
      <c r="EG31" s="81" t="str">
        <f t="shared" si="87"/>
        <v>n/s</v>
      </c>
      <c r="EH31" s="96">
        <f t="shared" si="112"/>
        <v>0</v>
      </c>
      <c r="EI31" s="82" t="str">
        <f t="shared" si="88"/>
        <v xml:space="preserve"> </v>
      </c>
      <c r="EJ31" s="84" t="str">
        <f t="shared" si="89"/>
        <v xml:space="preserve"> </v>
      </c>
      <c r="EK31" s="112" t="str">
        <f t="shared" si="90"/>
        <v xml:space="preserve"> </v>
      </c>
      <c r="EL31" s="83">
        <v>27</v>
      </c>
      <c r="EM31" s="83">
        <f t="shared" si="113"/>
        <v>-26</v>
      </c>
      <c r="EN31" s="86">
        <f t="shared" si="91"/>
        <v>-99</v>
      </c>
      <c r="EO31" s="65"/>
      <c r="EP31" s="87">
        <f t="shared" si="92"/>
        <v>-99</v>
      </c>
      <c r="EQ31" s="88">
        <f t="shared" si="93"/>
        <v>14</v>
      </c>
      <c r="ER31" s="89">
        <f t="shared" si="94"/>
        <v>56</v>
      </c>
      <c r="ES31" s="90">
        <f t="shared" si="95"/>
        <v>-99</v>
      </c>
      <c r="ET31" s="91">
        <v>27</v>
      </c>
      <c r="EU31" s="91">
        <v>1</v>
      </c>
      <c r="EV31" s="84">
        <f t="shared" si="96"/>
        <v>14</v>
      </c>
      <c r="EW31" s="92" t="str">
        <f t="shared" si="97"/>
        <v>Владимир Павлин</v>
      </c>
      <c r="EX31" s="93">
        <f t="shared" si="98"/>
        <v>26</v>
      </c>
    </row>
    <row r="32" spans="1:154">
      <c r="A32" s="66">
        <v>28</v>
      </c>
      <c r="B32" s="130" t="s">
        <v>95</v>
      </c>
      <c r="C32" s="131">
        <v>16.690000000000001</v>
      </c>
      <c r="D32" s="132">
        <v>8.1999999999999993</v>
      </c>
      <c r="E32" s="131">
        <v>17.8</v>
      </c>
      <c r="F32" s="131">
        <v>5.48</v>
      </c>
      <c r="G32" s="131">
        <v>14.83</v>
      </c>
      <c r="H32" s="119">
        <v>2.1</v>
      </c>
      <c r="I32" s="120">
        <v>12.6</v>
      </c>
      <c r="J32" s="69">
        <f t="shared" si="115"/>
        <v>117.20100000000001</v>
      </c>
      <c r="K32" s="70">
        <f t="shared" si="0"/>
        <v>51.342769999999994</v>
      </c>
      <c r="L32" s="70">
        <f t="shared" si="114"/>
        <v>50.917529411764704</v>
      </c>
      <c r="M32" s="118">
        <f>L32*$M$2</f>
        <v>-5.0917529411764706</v>
      </c>
      <c r="N32" s="133"/>
      <c r="O32" s="121" t="s">
        <v>96</v>
      </c>
      <c r="P32" s="121" t="s">
        <v>97</v>
      </c>
      <c r="Q32" s="73">
        <f t="shared" si="2"/>
        <v>51.342769999999994</v>
      </c>
      <c r="R32" s="73">
        <f>SUM(L32:O32)*гандикап</f>
        <v>45.825776470588231</v>
      </c>
      <c r="S32" s="74"/>
      <c r="T32" s="74" t="s">
        <v>2</v>
      </c>
      <c r="U32" s="75">
        <v>4</v>
      </c>
      <c r="V32" s="76">
        <f t="shared" si="4"/>
        <v>1.0072931876247915</v>
      </c>
      <c r="W32" s="76">
        <f t="shared" si="5"/>
        <v>1.0064363547150783</v>
      </c>
      <c r="X32" s="76">
        <f t="shared" si="6"/>
        <v>0.99760167559200752</v>
      </c>
      <c r="Y32" s="99">
        <v>0.56111111111111112</v>
      </c>
      <c r="Z32" s="78" t="str">
        <f t="shared" si="7"/>
        <v/>
      </c>
      <c r="AA32" s="79" t="str">
        <f t="shared" si="8"/>
        <v>n/s</v>
      </c>
      <c r="AB32" s="78" t="str">
        <f t="shared" si="9"/>
        <v/>
      </c>
      <c r="AC32" s="79" t="str">
        <f t="shared" si="10"/>
        <v>n/s</v>
      </c>
      <c r="AD32" s="99">
        <v>0.50025462962962963</v>
      </c>
      <c r="AE32" s="78" t="str">
        <f t="shared" si="11"/>
        <v/>
      </c>
      <c r="AF32" s="79" t="str">
        <f t="shared" si="12"/>
        <v>n/s</v>
      </c>
      <c r="AG32" s="78" t="str">
        <f t="shared" si="13"/>
        <v/>
      </c>
      <c r="AH32" s="79" t="str">
        <f t="shared" si="14"/>
        <v>n/s</v>
      </c>
      <c r="AI32" s="99">
        <v>7.6388888888888895E-2</v>
      </c>
      <c r="AJ32" s="78" t="str">
        <f t="shared" si="15"/>
        <v/>
      </c>
      <c r="AK32" s="79" t="str">
        <f t="shared" si="16"/>
        <v>n/s</v>
      </c>
      <c r="AL32" s="78" t="str">
        <f t="shared" si="17"/>
        <v/>
      </c>
      <c r="AM32" s="79" t="str">
        <f t="shared" si="18"/>
        <v>n/s</v>
      </c>
      <c r="AN32" s="77">
        <v>0.73784722222222221</v>
      </c>
      <c r="AO32" s="78" t="str">
        <f t="shared" si="19"/>
        <v/>
      </c>
      <c r="AP32" s="79" t="str">
        <f t="shared" si="20"/>
        <v>n/s</v>
      </c>
      <c r="AQ32" s="78" t="str">
        <f t="shared" si="21"/>
        <v/>
      </c>
      <c r="AR32" s="79" t="str">
        <f t="shared" si="22"/>
        <v>n/s</v>
      </c>
      <c r="AS32" s="99">
        <v>0.80241898148148139</v>
      </c>
      <c r="AT32" s="78" t="str">
        <f t="shared" si="23"/>
        <v/>
      </c>
      <c r="AU32" s="79" t="str">
        <f t="shared" si="24"/>
        <v>n/s</v>
      </c>
      <c r="AV32" s="78" t="str">
        <f t="shared" si="25"/>
        <v/>
      </c>
      <c r="AW32" s="79" t="str">
        <f t="shared" si="26"/>
        <v>n/s</v>
      </c>
      <c r="AX32" s="99">
        <v>0.72737268518518527</v>
      </c>
      <c r="AY32" s="78" t="str">
        <f t="shared" si="27"/>
        <v/>
      </c>
      <c r="AZ32" s="79" t="str">
        <f t="shared" si="28"/>
        <v>n/s</v>
      </c>
      <c r="BA32" s="78" t="str">
        <f t="shared" si="29"/>
        <v/>
      </c>
      <c r="BB32" s="79" t="str">
        <f t="shared" si="30"/>
        <v>n/s</v>
      </c>
      <c r="BC32" s="99">
        <v>0.6645833333333333</v>
      </c>
      <c r="BD32" s="78" t="str">
        <f t="shared" si="31"/>
        <v/>
      </c>
      <c r="BE32" s="79" t="str">
        <f t="shared" si="32"/>
        <v>n/s</v>
      </c>
      <c r="BF32" s="78" t="str">
        <f t="shared" si="33"/>
        <v/>
      </c>
      <c r="BG32" s="79" t="str">
        <f t="shared" si="34"/>
        <v>n/s</v>
      </c>
      <c r="BH32" s="99">
        <v>0.53495370370370365</v>
      </c>
      <c r="BI32" s="78" t="str">
        <f t="shared" si="35"/>
        <v/>
      </c>
      <c r="BJ32" s="79" t="str">
        <f t="shared" si="36"/>
        <v>n/s</v>
      </c>
      <c r="BK32" s="78" t="str">
        <f t="shared" si="37"/>
        <v/>
      </c>
      <c r="BL32" s="79" t="str">
        <f t="shared" si="38"/>
        <v>n/s</v>
      </c>
      <c r="BM32" s="99"/>
      <c r="BN32" s="78" t="str">
        <f t="shared" si="39"/>
        <v/>
      </c>
      <c r="BO32" s="79" t="str">
        <f t="shared" si="40"/>
        <v>n/s</v>
      </c>
      <c r="BP32" s="78" t="str">
        <f t="shared" si="41"/>
        <v/>
      </c>
      <c r="BQ32" s="79" t="str">
        <f t="shared" si="42"/>
        <v>n/s</v>
      </c>
      <c r="BR32" s="99"/>
      <c r="BS32" s="78" t="str">
        <f t="shared" si="43"/>
        <v/>
      </c>
      <c r="BT32" s="79" t="str">
        <f t="shared" si="44"/>
        <v>n/s</v>
      </c>
      <c r="BU32" s="78" t="str">
        <f t="shared" si="45"/>
        <v/>
      </c>
      <c r="BV32" s="79" t="str">
        <f t="shared" si="46"/>
        <v>n/s</v>
      </c>
      <c r="BW32" s="33"/>
      <c r="BX32" s="80">
        <f t="shared" si="47"/>
        <v>4</v>
      </c>
      <c r="BY32" s="81" t="str">
        <f t="shared" si="48"/>
        <v>n/s</v>
      </c>
      <c r="BZ32" s="96">
        <f t="shared" si="49"/>
        <v>0</v>
      </c>
      <c r="CA32" s="83">
        <v>28</v>
      </c>
      <c r="CB32" s="83">
        <f t="shared" si="100"/>
        <v>-18</v>
      </c>
      <c r="CC32" s="81" t="str">
        <f t="shared" si="50"/>
        <v>n/s</v>
      </c>
      <c r="CD32" s="96">
        <f t="shared" si="51"/>
        <v>0</v>
      </c>
      <c r="CE32" s="82">
        <f t="shared" si="52"/>
        <v>0</v>
      </c>
      <c r="CF32" s="111">
        <f t="shared" si="53"/>
        <v>10</v>
      </c>
      <c r="CG32" s="112">
        <f t="shared" si="54"/>
        <v>0</v>
      </c>
      <c r="CH32" s="83">
        <v>28</v>
      </c>
      <c r="CI32" s="83">
        <f t="shared" si="101"/>
        <v>-22</v>
      </c>
      <c r="CJ32" s="81" t="str">
        <f t="shared" si="55"/>
        <v>n/s</v>
      </c>
      <c r="CK32" s="174">
        <f t="shared" si="102"/>
        <v>0</v>
      </c>
      <c r="CL32" s="82">
        <f t="shared" si="56"/>
        <v>0</v>
      </c>
      <c r="CM32" s="111">
        <f t="shared" si="57"/>
        <v>10</v>
      </c>
      <c r="CN32" s="112">
        <f t="shared" si="58"/>
        <v>0</v>
      </c>
      <c r="CO32" s="83">
        <v>28</v>
      </c>
      <c r="CP32" s="83">
        <f t="shared" si="103"/>
        <v>-20</v>
      </c>
      <c r="CQ32" s="81" t="str">
        <f t="shared" si="59"/>
        <v>n/s</v>
      </c>
      <c r="CR32" s="96">
        <f t="shared" si="60"/>
        <v>0</v>
      </c>
      <c r="CS32" s="82">
        <f t="shared" si="61"/>
        <v>0</v>
      </c>
      <c r="CT32" s="111">
        <f t="shared" si="62"/>
        <v>10</v>
      </c>
      <c r="CU32" s="112">
        <f t="shared" si="63"/>
        <v>0</v>
      </c>
      <c r="CV32" s="83">
        <v>28</v>
      </c>
      <c r="CW32" s="83">
        <f t="shared" si="104"/>
        <v>-19</v>
      </c>
      <c r="CX32" s="81" t="str">
        <f t="shared" si="64"/>
        <v>n/s</v>
      </c>
      <c r="CY32" s="96">
        <f t="shared" si="65"/>
        <v>0</v>
      </c>
      <c r="CZ32" s="82">
        <f t="shared" si="66"/>
        <v>0</v>
      </c>
      <c r="DA32" s="111">
        <f t="shared" si="67"/>
        <v>10</v>
      </c>
      <c r="DB32" s="112">
        <f t="shared" si="68"/>
        <v>0</v>
      </c>
      <c r="DC32" s="83">
        <v>28</v>
      </c>
      <c r="DD32" s="83">
        <f t="shared" si="105"/>
        <v>-21</v>
      </c>
      <c r="DE32" s="81" t="str">
        <f t="shared" si="69"/>
        <v>n/s</v>
      </c>
      <c r="DF32" s="96">
        <f t="shared" si="70"/>
        <v>0</v>
      </c>
      <c r="DG32" s="82">
        <f t="shared" si="71"/>
        <v>0</v>
      </c>
      <c r="DH32" s="111">
        <f t="shared" si="72"/>
        <v>10</v>
      </c>
      <c r="DI32" s="112">
        <f t="shared" si="73"/>
        <v>0</v>
      </c>
      <c r="DJ32" s="83">
        <v>28</v>
      </c>
      <c r="DK32" s="83">
        <f t="shared" si="106"/>
        <v>-20</v>
      </c>
      <c r="DL32" s="81" t="str">
        <f t="shared" si="74"/>
        <v>n/s</v>
      </c>
      <c r="DM32" s="96">
        <f t="shared" si="75"/>
        <v>0</v>
      </c>
      <c r="DN32" s="82">
        <f t="shared" si="76"/>
        <v>0</v>
      </c>
      <c r="DO32" s="111">
        <f t="shared" si="77"/>
        <v>10</v>
      </c>
      <c r="DP32" s="112">
        <f t="shared" si="78"/>
        <v>0</v>
      </c>
      <c r="DQ32" s="112">
        <v>28</v>
      </c>
      <c r="DR32" s="83">
        <f t="shared" si="107"/>
        <v>-20</v>
      </c>
      <c r="DS32" s="81" t="str">
        <f t="shared" si="79"/>
        <v>n/s</v>
      </c>
      <c r="DT32" s="82">
        <f t="shared" si="108"/>
        <v>0</v>
      </c>
      <c r="DU32" s="82">
        <f t="shared" si="80"/>
        <v>0</v>
      </c>
      <c r="DV32" s="84">
        <f t="shared" si="81"/>
        <v>10</v>
      </c>
      <c r="DW32" s="112">
        <f t="shared" si="82"/>
        <v>0</v>
      </c>
      <c r="DX32" s="83">
        <v>28</v>
      </c>
      <c r="DY32" s="83">
        <f t="shared" si="109"/>
        <v>-20</v>
      </c>
      <c r="DZ32" s="81" t="str">
        <f t="shared" si="83"/>
        <v>n/s</v>
      </c>
      <c r="EA32" s="96">
        <f t="shared" si="110"/>
        <v>0</v>
      </c>
      <c r="EB32" s="82" t="str">
        <f t="shared" si="84"/>
        <v xml:space="preserve"> </v>
      </c>
      <c r="EC32" s="84" t="str">
        <f t="shared" si="85"/>
        <v xml:space="preserve"> </v>
      </c>
      <c r="ED32" s="112" t="str">
        <f t="shared" si="86"/>
        <v xml:space="preserve"> </v>
      </c>
      <c r="EE32" s="83">
        <v>28</v>
      </c>
      <c r="EF32" s="83">
        <f t="shared" si="111"/>
        <v>-27</v>
      </c>
      <c r="EG32" s="81" t="str">
        <f t="shared" si="87"/>
        <v>n/s</v>
      </c>
      <c r="EH32" s="96">
        <f t="shared" si="112"/>
        <v>0</v>
      </c>
      <c r="EI32" s="82" t="str">
        <f t="shared" si="88"/>
        <v xml:space="preserve"> </v>
      </c>
      <c r="EJ32" s="84" t="str">
        <f t="shared" si="89"/>
        <v xml:space="preserve"> </v>
      </c>
      <c r="EK32" s="112" t="str">
        <f t="shared" si="90"/>
        <v xml:space="preserve"> </v>
      </c>
      <c r="EL32" s="83">
        <v>28</v>
      </c>
      <c r="EM32" s="83">
        <f t="shared" si="113"/>
        <v>-27</v>
      </c>
      <c r="EN32" s="86">
        <f t="shared" si="91"/>
        <v>-99</v>
      </c>
      <c r="EO32" s="65"/>
      <c r="EP32" s="87">
        <f t="shared" si="92"/>
        <v>-99</v>
      </c>
      <c r="EQ32" s="88">
        <f t="shared" si="93"/>
        <v>14</v>
      </c>
      <c r="ER32" s="89">
        <f t="shared" si="94"/>
        <v>56</v>
      </c>
      <c r="ES32" s="90">
        <f t="shared" si="95"/>
        <v>-99</v>
      </c>
      <c r="ET32" s="91">
        <v>28</v>
      </c>
      <c r="EU32" s="91">
        <v>1</v>
      </c>
      <c r="EV32" s="84">
        <f t="shared" si="96"/>
        <v>14</v>
      </c>
      <c r="EW32" s="92" t="str">
        <f t="shared" si="97"/>
        <v>Валентин Ганкин</v>
      </c>
      <c r="EX32" s="93">
        <f t="shared" si="98"/>
        <v>4</v>
      </c>
    </row>
    <row r="33" spans="1:154" s="98" customFormat="1" ht="12.75" customHeight="1">
      <c r="A33" s="66">
        <v>29</v>
      </c>
      <c r="B33" s="48" t="s">
        <v>98</v>
      </c>
      <c r="C33" s="67">
        <v>17.2</v>
      </c>
      <c r="D33" s="67">
        <v>7.5</v>
      </c>
      <c r="E33" s="67">
        <v>17.100000000000001</v>
      </c>
      <c r="F33" s="67">
        <v>6.45</v>
      </c>
      <c r="G33" s="134">
        <v>14.21</v>
      </c>
      <c r="H33" s="67">
        <v>2.8</v>
      </c>
      <c r="I33" s="68">
        <v>13.6</v>
      </c>
      <c r="J33" s="69">
        <f t="shared" si="115"/>
        <v>119.64750000000001</v>
      </c>
      <c r="K33" s="129">
        <f t="shared" si="0"/>
        <v>53.376989999999992</v>
      </c>
      <c r="L33" s="70">
        <f t="shared" si="114"/>
        <v>50.629705882352937</v>
      </c>
      <c r="M33" s="130"/>
      <c r="N33" s="130"/>
      <c r="O33" s="135" t="s">
        <v>99</v>
      </c>
      <c r="P33" s="135" t="s">
        <v>100</v>
      </c>
      <c r="Q33" s="73">
        <f t="shared" si="2"/>
        <v>53.376989999999992</v>
      </c>
      <c r="R33" s="73">
        <f>SUM(L33:O33)*гандикап</f>
        <v>50.629705882352937</v>
      </c>
      <c r="S33" s="74"/>
      <c r="T33" s="74" t="s">
        <v>2</v>
      </c>
      <c r="U33" s="75">
        <v>30</v>
      </c>
      <c r="V33" s="76">
        <f t="shared" si="4"/>
        <v>0.99817389913291454</v>
      </c>
      <c r="W33" s="76">
        <f t="shared" si="5"/>
        <v>0.99838672087556912</v>
      </c>
      <c r="X33" s="76">
        <f t="shared" si="6"/>
        <v>0.99471653531961557</v>
      </c>
      <c r="Y33" s="99">
        <v>0.57133101851851853</v>
      </c>
      <c r="Z33" s="78" t="str">
        <f t="shared" si="7"/>
        <v/>
      </c>
      <c r="AA33" s="79" t="str">
        <f t="shared" si="8"/>
        <v>n/s</v>
      </c>
      <c r="AB33" s="78" t="str">
        <f t="shared" si="9"/>
        <v/>
      </c>
      <c r="AC33" s="79" t="str">
        <f t="shared" si="10"/>
        <v>n/s</v>
      </c>
      <c r="AD33" s="99">
        <v>0.5174305555555555</v>
      </c>
      <c r="AE33" s="78" t="str">
        <f t="shared" si="11"/>
        <v/>
      </c>
      <c r="AF33" s="79" t="str">
        <f t="shared" si="12"/>
        <v>n/s</v>
      </c>
      <c r="AG33" s="78" t="str">
        <f t="shared" si="13"/>
        <v/>
      </c>
      <c r="AH33" s="79" t="str">
        <f t="shared" si="14"/>
        <v>n/s</v>
      </c>
      <c r="AI33" s="99">
        <v>6.4340277777777774E-2</v>
      </c>
      <c r="AJ33" s="78" t="str">
        <f t="shared" si="15"/>
        <v/>
      </c>
      <c r="AK33" s="79" t="str">
        <f t="shared" si="16"/>
        <v>n/s</v>
      </c>
      <c r="AL33" s="78" t="str">
        <f t="shared" si="17"/>
        <v/>
      </c>
      <c r="AM33" s="79" t="str">
        <f t="shared" si="18"/>
        <v>n/s</v>
      </c>
      <c r="AN33" s="77">
        <v>0.74739583333333337</v>
      </c>
      <c r="AO33" s="78" t="str">
        <f t="shared" si="19"/>
        <v/>
      </c>
      <c r="AP33" s="79" t="str">
        <f t="shared" si="20"/>
        <v>n/s</v>
      </c>
      <c r="AQ33" s="78" t="str">
        <f t="shared" si="21"/>
        <v/>
      </c>
      <c r="AR33" s="79" t="str">
        <f t="shared" si="22"/>
        <v>n/s</v>
      </c>
      <c r="AS33" s="99">
        <v>0.805150462962963</v>
      </c>
      <c r="AT33" s="78" t="str">
        <f t="shared" si="23"/>
        <v/>
      </c>
      <c r="AU33" s="79" t="str">
        <f t="shared" si="24"/>
        <v>n/s</v>
      </c>
      <c r="AV33" s="78" t="str">
        <f t="shared" si="25"/>
        <v/>
      </c>
      <c r="AW33" s="79" t="str">
        <f t="shared" si="26"/>
        <v>n/s</v>
      </c>
      <c r="AX33" s="99">
        <v>0.73646990740740748</v>
      </c>
      <c r="AY33" s="78" t="str">
        <f t="shared" si="27"/>
        <v/>
      </c>
      <c r="AZ33" s="79" t="str">
        <f t="shared" si="28"/>
        <v>n/s</v>
      </c>
      <c r="BA33" s="78" t="str">
        <f t="shared" si="29"/>
        <v/>
      </c>
      <c r="BB33" s="79" t="str">
        <f t="shared" si="30"/>
        <v>n/s</v>
      </c>
      <c r="BC33" s="99">
        <v>0.67800925925925926</v>
      </c>
      <c r="BD33" s="78" t="str">
        <f t="shared" si="31"/>
        <v/>
      </c>
      <c r="BE33" s="79" t="str">
        <f t="shared" si="32"/>
        <v>n/s</v>
      </c>
      <c r="BF33" s="78" t="str">
        <f t="shared" si="33"/>
        <v/>
      </c>
      <c r="BG33" s="79" t="str">
        <f t="shared" si="34"/>
        <v>n/s</v>
      </c>
      <c r="BH33" s="77">
        <v>0.55811342592592594</v>
      </c>
      <c r="BI33" s="78" t="str">
        <f t="shared" si="35"/>
        <v/>
      </c>
      <c r="BJ33" s="79" t="str">
        <f t="shared" si="36"/>
        <v>n/s</v>
      </c>
      <c r="BK33" s="78" t="str">
        <f t="shared" si="37"/>
        <v/>
      </c>
      <c r="BL33" s="79" t="str">
        <f t="shared" si="38"/>
        <v>n/s</v>
      </c>
      <c r="BM33" s="77"/>
      <c r="BN33" s="78" t="str">
        <f t="shared" si="39"/>
        <v/>
      </c>
      <c r="BO33" s="79" t="str">
        <f t="shared" si="40"/>
        <v>n/s</v>
      </c>
      <c r="BP33" s="78" t="str">
        <f t="shared" si="41"/>
        <v/>
      </c>
      <c r="BQ33" s="79" t="str">
        <f t="shared" si="42"/>
        <v>n/s</v>
      </c>
      <c r="BR33" s="99"/>
      <c r="BS33" s="78" t="str">
        <f t="shared" si="43"/>
        <v/>
      </c>
      <c r="BT33" s="79" t="str">
        <f t="shared" si="44"/>
        <v>n/s</v>
      </c>
      <c r="BU33" s="78" t="str">
        <f t="shared" si="45"/>
        <v/>
      </c>
      <c r="BV33" s="79" t="str">
        <f t="shared" si="46"/>
        <v>n/s</v>
      </c>
      <c r="BW33" s="33"/>
      <c r="BX33" s="80">
        <f t="shared" si="47"/>
        <v>30</v>
      </c>
      <c r="BY33" s="81" t="str">
        <f t="shared" si="48"/>
        <v>n/s</v>
      </c>
      <c r="BZ33" s="96">
        <f t="shared" si="49"/>
        <v>0</v>
      </c>
      <c r="CA33" s="83">
        <v>29</v>
      </c>
      <c r="CB33" s="83">
        <f t="shared" si="100"/>
        <v>-19</v>
      </c>
      <c r="CC33" s="81" t="str">
        <f t="shared" si="50"/>
        <v>n/s</v>
      </c>
      <c r="CD33" s="96">
        <f t="shared" si="51"/>
        <v>0</v>
      </c>
      <c r="CE33" s="82">
        <f t="shared" si="52"/>
        <v>0</v>
      </c>
      <c r="CF33" s="111">
        <f t="shared" si="53"/>
        <v>10</v>
      </c>
      <c r="CG33" s="112">
        <f t="shared" si="54"/>
        <v>0</v>
      </c>
      <c r="CH33" s="83">
        <v>29</v>
      </c>
      <c r="CI33" s="83">
        <f t="shared" si="101"/>
        <v>-23</v>
      </c>
      <c r="CJ33" s="81" t="str">
        <f t="shared" si="55"/>
        <v>n/s</v>
      </c>
      <c r="CK33" s="174">
        <f t="shared" si="102"/>
        <v>0</v>
      </c>
      <c r="CL33" s="82">
        <f t="shared" si="56"/>
        <v>0</v>
      </c>
      <c r="CM33" s="111">
        <f t="shared" si="57"/>
        <v>10</v>
      </c>
      <c r="CN33" s="112">
        <f t="shared" si="58"/>
        <v>0</v>
      </c>
      <c r="CO33" s="83">
        <v>29</v>
      </c>
      <c r="CP33" s="83">
        <f t="shared" si="103"/>
        <v>-21</v>
      </c>
      <c r="CQ33" s="81" t="str">
        <f t="shared" si="59"/>
        <v>n/s</v>
      </c>
      <c r="CR33" s="96">
        <f t="shared" si="60"/>
        <v>0</v>
      </c>
      <c r="CS33" s="82">
        <f t="shared" si="61"/>
        <v>0</v>
      </c>
      <c r="CT33" s="111">
        <f t="shared" si="62"/>
        <v>10</v>
      </c>
      <c r="CU33" s="112">
        <f t="shared" si="63"/>
        <v>0</v>
      </c>
      <c r="CV33" s="83">
        <v>29</v>
      </c>
      <c r="CW33" s="83">
        <f t="shared" si="104"/>
        <v>-20</v>
      </c>
      <c r="CX33" s="81" t="str">
        <f t="shared" si="64"/>
        <v>n/s</v>
      </c>
      <c r="CY33" s="96">
        <f t="shared" si="65"/>
        <v>0</v>
      </c>
      <c r="CZ33" s="82">
        <f t="shared" si="66"/>
        <v>0</v>
      </c>
      <c r="DA33" s="111">
        <f t="shared" si="67"/>
        <v>10</v>
      </c>
      <c r="DB33" s="112">
        <f t="shared" si="68"/>
        <v>0</v>
      </c>
      <c r="DC33" s="83">
        <v>29</v>
      </c>
      <c r="DD33" s="83">
        <f t="shared" si="105"/>
        <v>-22</v>
      </c>
      <c r="DE33" s="81" t="str">
        <f t="shared" si="69"/>
        <v>n/s</v>
      </c>
      <c r="DF33" s="96">
        <f t="shared" si="70"/>
        <v>0</v>
      </c>
      <c r="DG33" s="82">
        <f t="shared" si="71"/>
        <v>0</v>
      </c>
      <c r="DH33" s="111">
        <f t="shared" si="72"/>
        <v>10</v>
      </c>
      <c r="DI33" s="112">
        <f t="shared" si="73"/>
        <v>0</v>
      </c>
      <c r="DJ33" s="83">
        <v>29</v>
      </c>
      <c r="DK33" s="83">
        <f t="shared" si="106"/>
        <v>-21</v>
      </c>
      <c r="DL33" s="81" t="str">
        <f t="shared" si="74"/>
        <v>n/s</v>
      </c>
      <c r="DM33" s="96">
        <f t="shared" si="75"/>
        <v>0</v>
      </c>
      <c r="DN33" s="82">
        <f t="shared" si="76"/>
        <v>0</v>
      </c>
      <c r="DO33" s="111">
        <f t="shared" si="77"/>
        <v>10</v>
      </c>
      <c r="DP33" s="112">
        <f t="shared" si="78"/>
        <v>0</v>
      </c>
      <c r="DQ33" s="112">
        <v>29</v>
      </c>
      <c r="DR33" s="83">
        <f t="shared" si="107"/>
        <v>-21</v>
      </c>
      <c r="DS33" s="81" t="str">
        <f t="shared" si="79"/>
        <v>n/s</v>
      </c>
      <c r="DT33" s="82">
        <f t="shared" si="108"/>
        <v>0</v>
      </c>
      <c r="DU33" s="82">
        <f t="shared" si="80"/>
        <v>0</v>
      </c>
      <c r="DV33" s="84">
        <f t="shared" si="81"/>
        <v>10</v>
      </c>
      <c r="DW33" s="112">
        <f t="shared" si="82"/>
        <v>0</v>
      </c>
      <c r="DX33" s="83">
        <v>29</v>
      </c>
      <c r="DY33" s="83">
        <f t="shared" si="109"/>
        <v>-21</v>
      </c>
      <c r="DZ33" s="81" t="str">
        <f t="shared" si="83"/>
        <v>n/s</v>
      </c>
      <c r="EA33" s="96">
        <f t="shared" si="110"/>
        <v>0</v>
      </c>
      <c r="EB33" s="82" t="str">
        <f t="shared" si="84"/>
        <v xml:space="preserve"> </v>
      </c>
      <c r="EC33" s="84" t="str">
        <f t="shared" si="85"/>
        <v xml:space="preserve"> </v>
      </c>
      <c r="ED33" s="112" t="str">
        <f t="shared" si="86"/>
        <v xml:space="preserve"> </v>
      </c>
      <c r="EE33" s="83">
        <v>29</v>
      </c>
      <c r="EF33" s="83">
        <f t="shared" si="111"/>
        <v>-28</v>
      </c>
      <c r="EG33" s="81" t="str">
        <f t="shared" si="87"/>
        <v>n/s</v>
      </c>
      <c r="EH33" s="96">
        <f t="shared" si="112"/>
        <v>0</v>
      </c>
      <c r="EI33" s="82" t="str">
        <f t="shared" si="88"/>
        <v xml:space="preserve"> </v>
      </c>
      <c r="EJ33" s="84" t="str">
        <f t="shared" si="89"/>
        <v xml:space="preserve"> </v>
      </c>
      <c r="EK33" s="112" t="str">
        <f t="shared" si="90"/>
        <v xml:space="preserve"> </v>
      </c>
      <c r="EL33" s="83">
        <v>29</v>
      </c>
      <c r="EM33" s="83">
        <f t="shared" si="113"/>
        <v>-28</v>
      </c>
      <c r="EN33" s="86">
        <f t="shared" si="91"/>
        <v>-99</v>
      </c>
      <c r="EO33" s="65">
        <v>2</v>
      </c>
      <c r="EP33" s="87">
        <f t="shared" si="92"/>
        <v>-97</v>
      </c>
      <c r="EQ33" s="88">
        <f t="shared" si="93"/>
        <v>10</v>
      </c>
      <c r="ER33" s="89">
        <f t="shared" si="94"/>
        <v>56</v>
      </c>
      <c r="ES33" s="90">
        <f t="shared" si="95"/>
        <v>-99</v>
      </c>
      <c r="ET33" s="91">
        <v>29</v>
      </c>
      <c r="EU33" s="91">
        <v>1</v>
      </c>
      <c r="EV33" s="84">
        <f t="shared" si="96"/>
        <v>10</v>
      </c>
      <c r="EW33" s="92" t="str">
        <f t="shared" si="97"/>
        <v>Алексей Москвин</v>
      </c>
      <c r="EX33" s="93">
        <f t="shared" si="98"/>
        <v>30</v>
      </c>
    </row>
    <row r="34" spans="1:154" s="98" customFormat="1" ht="12.75" customHeight="1">
      <c r="A34" s="66">
        <v>30</v>
      </c>
      <c r="B34" s="72" t="s">
        <v>106</v>
      </c>
      <c r="C34" s="123"/>
      <c r="D34" s="123"/>
      <c r="E34" s="123"/>
      <c r="F34" s="124"/>
      <c r="G34" s="124"/>
      <c r="H34" s="124"/>
      <c r="I34" s="125"/>
      <c r="J34" s="69"/>
      <c r="K34" s="70">
        <v>45</v>
      </c>
      <c r="L34" s="70">
        <v>45</v>
      </c>
      <c r="M34" s="48"/>
      <c r="N34" s="48"/>
      <c r="O34" s="136" t="s">
        <v>101</v>
      </c>
      <c r="P34" s="95" t="s">
        <v>102</v>
      </c>
      <c r="Q34" s="73">
        <f t="shared" si="2"/>
        <v>45</v>
      </c>
      <c r="R34" s="73">
        <f>SUM(L34:N34)*гандикап</f>
        <v>45</v>
      </c>
      <c r="S34" s="74"/>
      <c r="T34" s="74" t="s">
        <v>2</v>
      </c>
      <c r="U34" s="75">
        <v>27</v>
      </c>
      <c r="V34" s="76">
        <f t="shared" si="4"/>
        <v>1.0088775666977903</v>
      </c>
      <c r="W34" s="76">
        <f t="shared" si="5"/>
        <v>1.0078331470862856</v>
      </c>
      <c r="X34" s="76">
        <f t="shared" si="6"/>
        <v>1.006706075563079</v>
      </c>
      <c r="Y34" s="99">
        <v>0.54722222222222217</v>
      </c>
      <c r="Z34" s="78" t="str">
        <f t="shared" si="7"/>
        <v/>
      </c>
      <c r="AA34" s="79" t="str">
        <f t="shared" si="8"/>
        <v>n/s</v>
      </c>
      <c r="AB34" s="78" t="str">
        <f t="shared" si="9"/>
        <v/>
      </c>
      <c r="AC34" s="79" t="str">
        <f t="shared" si="10"/>
        <v>n/s</v>
      </c>
      <c r="AD34" s="99">
        <v>0.48958333333333331</v>
      </c>
      <c r="AE34" s="78" t="str">
        <f t="shared" si="11"/>
        <v/>
      </c>
      <c r="AF34" s="79" t="str">
        <f t="shared" si="12"/>
        <v>n/s</v>
      </c>
      <c r="AG34" s="78" t="str">
        <f t="shared" si="13"/>
        <v/>
      </c>
      <c r="AH34" s="79" t="str">
        <f t="shared" si="14"/>
        <v>n/s</v>
      </c>
      <c r="AI34" s="77" t="s">
        <v>145</v>
      </c>
      <c r="AJ34" s="78" t="str">
        <f t="shared" si="15"/>
        <v/>
      </c>
      <c r="AK34" s="79" t="str">
        <f t="shared" si="16"/>
        <v>n/s</v>
      </c>
      <c r="AL34" s="78" t="str">
        <f t="shared" si="17"/>
        <v/>
      </c>
      <c r="AM34" s="79" t="str">
        <f t="shared" si="18"/>
        <v>n/s</v>
      </c>
      <c r="AN34" s="77">
        <v>0.71986111111111117</v>
      </c>
      <c r="AO34" s="78" t="str">
        <f t="shared" si="19"/>
        <v/>
      </c>
      <c r="AP34" s="79" t="str">
        <f t="shared" si="20"/>
        <v>n/s</v>
      </c>
      <c r="AQ34" s="78" t="str">
        <f t="shared" si="21"/>
        <v/>
      </c>
      <c r="AR34" s="79" t="str">
        <f t="shared" si="22"/>
        <v>n/s</v>
      </c>
      <c r="AS34" s="99">
        <v>0.80327546296296293</v>
      </c>
      <c r="AT34" s="78" t="str">
        <f t="shared" si="23"/>
        <v/>
      </c>
      <c r="AU34" s="79" t="str">
        <f t="shared" si="24"/>
        <v>n/s</v>
      </c>
      <c r="AV34" s="78" t="str">
        <f t="shared" si="25"/>
        <v/>
      </c>
      <c r="AW34" s="79" t="str">
        <f t="shared" si="26"/>
        <v>n/s</v>
      </c>
      <c r="AX34" s="99">
        <v>0.72060185185185188</v>
      </c>
      <c r="AY34" s="78" t="str">
        <f t="shared" si="27"/>
        <v/>
      </c>
      <c r="AZ34" s="79" t="str">
        <f t="shared" si="28"/>
        <v>n/s</v>
      </c>
      <c r="BA34" s="78" t="str">
        <f t="shared" si="29"/>
        <v/>
      </c>
      <c r="BB34" s="79" t="str">
        <f t="shared" si="30"/>
        <v>n/s</v>
      </c>
      <c r="BC34" s="99">
        <v>0.64236111111111105</v>
      </c>
      <c r="BD34" s="78" t="str">
        <f t="shared" si="31"/>
        <v/>
      </c>
      <c r="BE34" s="79" t="str">
        <f t="shared" si="32"/>
        <v>n/s</v>
      </c>
      <c r="BF34" s="78" t="str">
        <f t="shared" si="33"/>
        <v/>
      </c>
      <c r="BG34" s="79" t="str">
        <f t="shared" si="34"/>
        <v>n/s</v>
      </c>
      <c r="BH34" s="77">
        <v>0.52083333333333337</v>
      </c>
      <c r="BI34" s="78" t="str">
        <f t="shared" si="35"/>
        <v/>
      </c>
      <c r="BJ34" s="79" t="str">
        <f t="shared" si="36"/>
        <v>n/s</v>
      </c>
      <c r="BK34" s="78" t="str">
        <f t="shared" si="37"/>
        <v/>
      </c>
      <c r="BL34" s="79" t="str">
        <f t="shared" si="38"/>
        <v>n/s</v>
      </c>
      <c r="BM34" s="77"/>
      <c r="BN34" s="78" t="str">
        <f t="shared" si="39"/>
        <v/>
      </c>
      <c r="BO34" s="79" t="str">
        <f t="shared" si="40"/>
        <v>n/s</v>
      </c>
      <c r="BP34" s="78" t="str">
        <f t="shared" si="41"/>
        <v/>
      </c>
      <c r="BQ34" s="79" t="str">
        <f t="shared" si="42"/>
        <v>n/s</v>
      </c>
      <c r="BR34" s="99"/>
      <c r="BS34" s="78" t="str">
        <f t="shared" si="43"/>
        <v/>
      </c>
      <c r="BT34" s="79" t="str">
        <f t="shared" si="44"/>
        <v>n/s</v>
      </c>
      <c r="BU34" s="78" t="str">
        <f t="shared" si="45"/>
        <v/>
      </c>
      <c r="BV34" s="79" t="str">
        <f t="shared" si="46"/>
        <v>n/s</v>
      </c>
      <c r="BW34" s="33"/>
      <c r="BX34" s="80">
        <f t="shared" si="47"/>
        <v>27</v>
      </c>
      <c r="BY34" s="81" t="str">
        <f t="shared" si="48"/>
        <v>n/s</v>
      </c>
      <c r="BZ34" s="96">
        <f t="shared" si="49"/>
        <v>0</v>
      </c>
      <c r="CA34" s="83">
        <v>30</v>
      </c>
      <c r="CB34" s="83">
        <f t="shared" si="100"/>
        <v>-20</v>
      </c>
      <c r="CC34" s="81" t="str">
        <f t="shared" si="50"/>
        <v>n/s</v>
      </c>
      <c r="CD34" s="96">
        <f t="shared" si="51"/>
        <v>0</v>
      </c>
      <c r="CE34" s="82">
        <f t="shared" si="52"/>
        <v>0</v>
      </c>
      <c r="CF34" s="111">
        <f t="shared" si="53"/>
        <v>10</v>
      </c>
      <c r="CG34" s="112">
        <f t="shared" si="54"/>
        <v>0</v>
      </c>
      <c r="CH34" s="83">
        <v>30</v>
      </c>
      <c r="CI34" s="83">
        <f t="shared" si="101"/>
        <v>-24</v>
      </c>
      <c r="CJ34" s="81" t="str">
        <f t="shared" si="55"/>
        <v>n/s</v>
      </c>
      <c r="CK34" s="174">
        <f t="shared" si="102"/>
        <v>0</v>
      </c>
      <c r="CL34" s="82">
        <f t="shared" si="56"/>
        <v>0</v>
      </c>
      <c r="CM34" s="111">
        <f t="shared" si="57"/>
        <v>10</v>
      </c>
      <c r="CN34" s="112">
        <f t="shared" si="58"/>
        <v>0</v>
      </c>
      <c r="CO34" s="83">
        <v>30</v>
      </c>
      <c r="CP34" s="83">
        <f t="shared" si="103"/>
        <v>-22</v>
      </c>
      <c r="CQ34" s="81" t="str">
        <f t="shared" si="59"/>
        <v>n/s</v>
      </c>
      <c r="CR34" s="96">
        <f t="shared" si="60"/>
        <v>0</v>
      </c>
      <c r="CS34" s="82">
        <f t="shared" si="61"/>
        <v>0</v>
      </c>
      <c r="CT34" s="111">
        <f t="shared" si="62"/>
        <v>10</v>
      </c>
      <c r="CU34" s="112">
        <f t="shared" si="63"/>
        <v>0</v>
      </c>
      <c r="CV34" s="83">
        <v>30</v>
      </c>
      <c r="CW34" s="83">
        <f t="shared" si="104"/>
        <v>-21</v>
      </c>
      <c r="CX34" s="81" t="str">
        <f t="shared" si="64"/>
        <v>n/s</v>
      </c>
      <c r="CY34" s="96">
        <f t="shared" si="65"/>
        <v>0</v>
      </c>
      <c r="CZ34" s="82">
        <f t="shared" si="66"/>
        <v>0</v>
      </c>
      <c r="DA34" s="111">
        <f t="shared" si="67"/>
        <v>10</v>
      </c>
      <c r="DB34" s="112">
        <f t="shared" si="68"/>
        <v>0</v>
      </c>
      <c r="DC34" s="83">
        <v>30</v>
      </c>
      <c r="DD34" s="83">
        <f t="shared" si="105"/>
        <v>-23</v>
      </c>
      <c r="DE34" s="81" t="str">
        <f t="shared" si="69"/>
        <v>n/s</v>
      </c>
      <c r="DF34" s="96">
        <f t="shared" si="70"/>
        <v>0</v>
      </c>
      <c r="DG34" s="82">
        <f t="shared" si="71"/>
        <v>0</v>
      </c>
      <c r="DH34" s="111">
        <f t="shared" si="72"/>
        <v>10</v>
      </c>
      <c r="DI34" s="112">
        <f t="shared" si="73"/>
        <v>0</v>
      </c>
      <c r="DJ34" s="83">
        <v>30</v>
      </c>
      <c r="DK34" s="83">
        <f t="shared" si="106"/>
        <v>-22</v>
      </c>
      <c r="DL34" s="81" t="str">
        <f t="shared" si="74"/>
        <v>n/s</v>
      </c>
      <c r="DM34" s="96">
        <f t="shared" si="75"/>
        <v>0</v>
      </c>
      <c r="DN34" s="82">
        <f t="shared" si="76"/>
        <v>0</v>
      </c>
      <c r="DO34" s="111">
        <f t="shared" si="77"/>
        <v>10</v>
      </c>
      <c r="DP34" s="112">
        <f t="shared" si="78"/>
        <v>0</v>
      </c>
      <c r="DQ34" s="112">
        <v>30</v>
      </c>
      <c r="DR34" s="83">
        <f t="shared" si="107"/>
        <v>-22</v>
      </c>
      <c r="DS34" s="81" t="str">
        <f t="shared" si="79"/>
        <v>n/s</v>
      </c>
      <c r="DT34" s="82">
        <f t="shared" si="108"/>
        <v>0</v>
      </c>
      <c r="DU34" s="82">
        <f t="shared" si="80"/>
        <v>0</v>
      </c>
      <c r="DV34" s="84">
        <f t="shared" si="81"/>
        <v>10</v>
      </c>
      <c r="DW34" s="112">
        <f t="shared" si="82"/>
        <v>0</v>
      </c>
      <c r="DX34" s="83">
        <v>30</v>
      </c>
      <c r="DY34" s="83">
        <f t="shared" si="109"/>
        <v>-22</v>
      </c>
      <c r="DZ34" s="81" t="str">
        <f t="shared" si="83"/>
        <v>n/s</v>
      </c>
      <c r="EA34" s="96">
        <f t="shared" si="110"/>
        <v>0</v>
      </c>
      <c r="EB34" s="82" t="str">
        <f t="shared" si="84"/>
        <v xml:space="preserve"> </v>
      </c>
      <c r="EC34" s="84" t="str">
        <f t="shared" si="85"/>
        <v xml:space="preserve"> </v>
      </c>
      <c r="ED34" s="112" t="str">
        <f t="shared" si="86"/>
        <v xml:space="preserve"> </v>
      </c>
      <c r="EE34" s="83">
        <v>30</v>
      </c>
      <c r="EF34" s="83">
        <f t="shared" si="111"/>
        <v>-29</v>
      </c>
      <c r="EG34" s="81" t="str">
        <f t="shared" si="87"/>
        <v>n/s</v>
      </c>
      <c r="EH34" s="96">
        <f t="shared" si="112"/>
        <v>0</v>
      </c>
      <c r="EI34" s="82" t="str">
        <f t="shared" si="88"/>
        <v xml:space="preserve"> </v>
      </c>
      <c r="EJ34" s="84" t="str">
        <f t="shared" si="89"/>
        <v xml:space="preserve"> </v>
      </c>
      <c r="EK34" s="112" t="str">
        <f t="shared" si="90"/>
        <v xml:space="preserve"> </v>
      </c>
      <c r="EL34" s="83">
        <v>30</v>
      </c>
      <c r="EM34" s="83">
        <f t="shared" si="113"/>
        <v>-29</v>
      </c>
      <c r="EN34" s="86">
        <f t="shared" si="91"/>
        <v>-99</v>
      </c>
      <c r="EO34" s="65"/>
      <c r="EP34" s="87">
        <f t="shared" si="92"/>
        <v>-99</v>
      </c>
      <c r="EQ34" s="88">
        <f t="shared" si="93"/>
        <v>14</v>
      </c>
      <c r="ER34" s="89">
        <f t="shared" si="94"/>
        <v>56</v>
      </c>
      <c r="ES34" s="90">
        <f t="shared" si="95"/>
        <v>-99</v>
      </c>
      <c r="ET34" s="91">
        <v>30</v>
      </c>
      <c r="EU34" s="91">
        <v>1</v>
      </c>
      <c r="EV34" s="84">
        <f t="shared" si="96"/>
        <v>14</v>
      </c>
      <c r="EW34" s="92" t="str">
        <f t="shared" si="97"/>
        <v>Сергей Лебедев</v>
      </c>
      <c r="EX34" s="93">
        <f t="shared" si="98"/>
        <v>27</v>
      </c>
    </row>
    <row r="35" spans="1:154" s="98" customFormat="1" ht="12.75" hidden="1" customHeight="1">
      <c r="A35" s="66">
        <v>31</v>
      </c>
      <c r="B35" s="48"/>
      <c r="C35" s="137"/>
      <c r="D35" s="123"/>
      <c r="E35" s="137"/>
      <c r="F35" s="123"/>
      <c r="G35" s="137"/>
      <c r="H35" s="123"/>
      <c r="I35" s="68"/>
      <c r="J35" s="113"/>
      <c r="K35" s="114"/>
      <c r="L35" s="114"/>
      <c r="M35" s="71"/>
      <c r="N35" s="48"/>
      <c r="O35" s="138"/>
      <c r="P35" s="122"/>
      <c r="Q35" s="73">
        <f t="shared" si="2"/>
        <v>0</v>
      </c>
      <c r="R35" s="73">
        <f>SUM(L35:N35)*гандикап</f>
        <v>0</v>
      </c>
      <c r="S35" s="74"/>
      <c r="T35" s="74"/>
      <c r="U35" s="75"/>
      <c r="V35" s="76">
        <f t="shared" si="4"/>
        <v>1.1034598385757082</v>
      </c>
      <c r="W35" s="76">
        <f t="shared" si="5"/>
        <v>1.0902922227569816</v>
      </c>
      <c r="X35" s="76">
        <f t="shared" si="6"/>
        <v>1.0764011115635999</v>
      </c>
      <c r="Y35" s="99"/>
      <c r="Z35" s="78" t="str">
        <f t="shared" si="7"/>
        <v/>
      </c>
      <c r="AA35" s="79" t="str">
        <f t="shared" si="8"/>
        <v>n/s</v>
      </c>
      <c r="AB35" s="78" t="str">
        <f t="shared" si="9"/>
        <v/>
      </c>
      <c r="AC35" s="79" t="str">
        <f t="shared" si="10"/>
        <v>n/s</v>
      </c>
      <c r="AD35" s="99"/>
      <c r="AE35" s="78" t="str">
        <f t="shared" si="11"/>
        <v/>
      </c>
      <c r="AF35" s="79" t="str">
        <f t="shared" si="12"/>
        <v>n/s</v>
      </c>
      <c r="AG35" s="78" t="str">
        <f t="shared" si="13"/>
        <v/>
      </c>
      <c r="AH35" s="79" t="str">
        <f t="shared" si="14"/>
        <v>n/s</v>
      </c>
      <c r="AI35" s="99"/>
      <c r="AJ35" s="78" t="str">
        <f t="shared" si="15"/>
        <v/>
      </c>
      <c r="AK35" s="79" t="str">
        <f t="shared" si="16"/>
        <v>n/s</v>
      </c>
      <c r="AL35" s="78" t="str">
        <f t="shared" si="17"/>
        <v/>
      </c>
      <c r="AM35" s="79" t="str">
        <f t="shared" si="18"/>
        <v>n/s</v>
      </c>
      <c r="AN35" s="99"/>
      <c r="AO35" s="78" t="str">
        <f t="shared" si="19"/>
        <v/>
      </c>
      <c r="AP35" s="79" t="str">
        <f t="shared" si="20"/>
        <v>n/s</v>
      </c>
      <c r="AQ35" s="78" t="str">
        <f t="shared" si="21"/>
        <v/>
      </c>
      <c r="AR35" s="79" t="str">
        <f t="shared" si="22"/>
        <v>n/s</v>
      </c>
      <c r="AS35" s="99"/>
      <c r="AT35" s="78" t="str">
        <f t="shared" si="23"/>
        <v/>
      </c>
      <c r="AU35" s="79" t="str">
        <f t="shared" si="24"/>
        <v>n/s</v>
      </c>
      <c r="AV35" s="78" t="str">
        <f t="shared" si="25"/>
        <v/>
      </c>
      <c r="AW35" s="79" t="str">
        <f t="shared" si="26"/>
        <v>n/s</v>
      </c>
      <c r="AX35" s="99"/>
      <c r="AY35" s="78" t="str">
        <f t="shared" si="27"/>
        <v/>
      </c>
      <c r="AZ35" s="79" t="str">
        <f t="shared" si="28"/>
        <v>n/s</v>
      </c>
      <c r="BA35" s="78" t="str">
        <f t="shared" si="29"/>
        <v/>
      </c>
      <c r="BB35" s="79" t="str">
        <f t="shared" si="30"/>
        <v>n/s</v>
      </c>
      <c r="BC35" s="99"/>
      <c r="BD35" s="78" t="str">
        <f t="shared" si="31"/>
        <v/>
      </c>
      <c r="BE35" s="79" t="str">
        <f t="shared" si="32"/>
        <v>n/s</v>
      </c>
      <c r="BF35" s="78" t="str">
        <f t="shared" si="33"/>
        <v/>
      </c>
      <c r="BG35" s="79" t="str">
        <f t="shared" si="34"/>
        <v>n/s</v>
      </c>
      <c r="BH35" s="99"/>
      <c r="BI35" s="78" t="str">
        <f t="shared" si="35"/>
        <v/>
      </c>
      <c r="BJ35" s="79" t="str">
        <f t="shared" si="36"/>
        <v>n/s</v>
      </c>
      <c r="BK35" s="78" t="str">
        <f t="shared" si="37"/>
        <v/>
      </c>
      <c r="BL35" s="79" t="str">
        <f t="shared" si="38"/>
        <v>n/s</v>
      </c>
      <c r="BM35" s="99"/>
      <c r="BN35" s="78" t="str">
        <f t="shared" si="39"/>
        <v/>
      </c>
      <c r="BO35" s="79" t="str">
        <f t="shared" si="40"/>
        <v>n/s</v>
      </c>
      <c r="BP35" s="78" t="str">
        <f t="shared" si="41"/>
        <v/>
      </c>
      <c r="BQ35" s="79" t="str">
        <f t="shared" si="42"/>
        <v>n/s</v>
      </c>
      <c r="BR35" s="99"/>
      <c r="BS35" s="78" t="str">
        <f t="shared" si="43"/>
        <v/>
      </c>
      <c r="BT35" s="79" t="str">
        <f t="shared" si="44"/>
        <v>n/s</v>
      </c>
      <c r="BU35" s="78" t="str">
        <f t="shared" si="45"/>
        <v/>
      </c>
      <c r="BV35" s="79" t="str">
        <f t="shared" si="46"/>
        <v>n/s</v>
      </c>
      <c r="BW35" s="33"/>
      <c r="BX35" s="80">
        <f t="shared" si="47"/>
        <v>0</v>
      </c>
      <c r="BY35" s="81" t="str">
        <f t="shared" si="48"/>
        <v>n/s</v>
      </c>
      <c r="BZ35" s="96">
        <f t="shared" si="49"/>
        <v>0</v>
      </c>
      <c r="CA35" s="83">
        <v>31</v>
      </c>
      <c r="CB35" s="83">
        <f t="shared" si="100"/>
        <v>-21</v>
      </c>
      <c r="CC35" s="81" t="str">
        <f t="shared" si="50"/>
        <v>n/s</v>
      </c>
      <c r="CD35" s="96">
        <f t="shared" si="51"/>
        <v>0</v>
      </c>
      <c r="CE35" s="82">
        <f t="shared" si="52"/>
        <v>0</v>
      </c>
      <c r="CF35" s="111">
        <f t="shared" si="53"/>
        <v>10</v>
      </c>
      <c r="CG35" s="112">
        <f t="shared" si="54"/>
        <v>0</v>
      </c>
      <c r="CH35" s="83">
        <v>31</v>
      </c>
      <c r="CI35" s="83">
        <f t="shared" si="101"/>
        <v>-25</v>
      </c>
      <c r="CJ35" s="81" t="str">
        <f t="shared" si="55"/>
        <v>n/s</v>
      </c>
      <c r="CK35" s="96">
        <f t="shared" ref="CK35:CK44" si="117">IF(ISNUMBER(CJ35),VLOOKUP(CJ35,$CO$5:$CP$44,2),IF(ISTEXT(CJ35),IF((CJ35="n/f"),0.25,0)," "))</f>
        <v>0</v>
      </c>
      <c r="CL35" s="82">
        <f t="shared" si="56"/>
        <v>0</v>
      </c>
      <c r="CM35" s="111">
        <f t="shared" si="57"/>
        <v>10</v>
      </c>
      <c r="CN35" s="112">
        <f t="shared" si="58"/>
        <v>0</v>
      </c>
      <c r="CO35" s="83">
        <v>31</v>
      </c>
      <c r="CP35" s="83">
        <f t="shared" si="103"/>
        <v>-23</v>
      </c>
      <c r="CQ35" s="81" t="str">
        <f t="shared" si="59"/>
        <v>n/s</v>
      </c>
      <c r="CR35" s="96">
        <f t="shared" si="60"/>
        <v>0</v>
      </c>
      <c r="CS35" s="82">
        <f t="shared" si="61"/>
        <v>0</v>
      </c>
      <c r="CT35" s="111">
        <f t="shared" si="62"/>
        <v>10</v>
      </c>
      <c r="CU35" s="112">
        <f t="shared" si="63"/>
        <v>0</v>
      </c>
      <c r="CV35" s="83">
        <v>31</v>
      </c>
      <c r="CW35" s="83">
        <f t="shared" si="104"/>
        <v>-22</v>
      </c>
      <c r="CX35" s="81" t="str">
        <f t="shared" si="64"/>
        <v>n/s</v>
      </c>
      <c r="CY35" s="96">
        <f t="shared" si="65"/>
        <v>0</v>
      </c>
      <c r="CZ35" s="82">
        <f t="shared" si="66"/>
        <v>0</v>
      </c>
      <c r="DA35" s="111">
        <f t="shared" si="67"/>
        <v>10</v>
      </c>
      <c r="DB35" s="112">
        <f t="shared" si="68"/>
        <v>0</v>
      </c>
      <c r="DC35" s="83">
        <v>31</v>
      </c>
      <c r="DD35" s="83">
        <f t="shared" si="105"/>
        <v>-24</v>
      </c>
      <c r="DE35" s="81" t="str">
        <f t="shared" si="69"/>
        <v>n/s</v>
      </c>
      <c r="DF35" s="96">
        <f t="shared" si="70"/>
        <v>0</v>
      </c>
      <c r="DG35" s="82">
        <f t="shared" si="71"/>
        <v>0</v>
      </c>
      <c r="DH35" s="111">
        <f t="shared" si="72"/>
        <v>10</v>
      </c>
      <c r="DI35" s="112">
        <f t="shared" si="73"/>
        <v>0</v>
      </c>
      <c r="DJ35" s="83">
        <v>31</v>
      </c>
      <c r="DK35" s="83">
        <f t="shared" si="106"/>
        <v>-23</v>
      </c>
      <c r="DL35" s="81" t="str">
        <f t="shared" si="74"/>
        <v>n/s</v>
      </c>
      <c r="DM35" s="96">
        <f t="shared" si="75"/>
        <v>0</v>
      </c>
      <c r="DN35" s="82">
        <f t="shared" si="76"/>
        <v>0</v>
      </c>
      <c r="DO35" s="111">
        <f t="shared" si="77"/>
        <v>10</v>
      </c>
      <c r="DP35" s="112">
        <f t="shared" si="78"/>
        <v>0</v>
      </c>
      <c r="DQ35" s="112">
        <v>31</v>
      </c>
      <c r="DR35" s="83">
        <f t="shared" si="107"/>
        <v>-23</v>
      </c>
      <c r="DS35" s="81" t="str">
        <f t="shared" si="79"/>
        <v>n/s</v>
      </c>
      <c r="DT35" s="82">
        <f t="shared" si="108"/>
        <v>0</v>
      </c>
      <c r="DU35" s="82">
        <f t="shared" si="80"/>
        <v>0</v>
      </c>
      <c r="DV35" s="84">
        <f t="shared" si="81"/>
        <v>10</v>
      </c>
      <c r="DW35" s="112">
        <f t="shared" si="82"/>
        <v>0</v>
      </c>
      <c r="DX35" s="83">
        <v>31</v>
      </c>
      <c r="DY35" s="83">
        <f t="shared" si="109"/>
        <v>-23</v>
      </c>
      <c r="DZ35" s="81" t="str">
        <f t="shared" si="83"/>
        <v>n/s</v>
      </c>
      <c r="EA35" s="96">
        <f t="shared" si="110"/>
        <v>0</v>
      </c>
      <c r="EB35" s="82" t="str">
        <f t="shared" si="84"/>
        <v xml:space="preserve"> </v>
      </c>
      <c r="EC35" s="84" t="str">
        <f t="shared" si="85"/>
        <v xml:space="preserve"> </v>
      </c>
      <c r="ED35" s="112" t="str">
        <f t="shared" si="86"/>
        <v xml:space="preserve"> </v>
      </c>
      <c r="EE35" s="83">
        <v>31</v>
      </c>
      <c r="EF35" s="83">
        <f t="shared" si="111"/>
        <v>-30</v>
      </c>
      <c r="EG35" s="81" t="str">
        <f t="shared" si="87"/>
        <v>n/s</v>
      </c>
      <c r="EH35" s="96">
        <f t="shared" si="112"/>
        <v>0</v>
      </c>
      <c r="EI35" s="82" t="str">
        <f t="shared" si="88"/>
        <v xml:space="preserve"> </v>
      </c>
      <c r="EJ35" s="84" t="str">
        <f t="shared" si="89"/>
        <v xml:space="preserve"> </v>
      </c>
      <c r="EK35" s="112" t="str">
        <f t="shared" si="90"/>
        <v xml:space="preserve"> </v>
      </c>
      <c r="EL35" s="83">
        <v>31</v>
      </c>
      <c r="EM35" s="83">
        <f t="shared" si="113"/>
        <v>-30</v>
      </c>
      <c r="EN35" s="86">
        <f t="shared" si="91"/>
        <v>-99</v>
      </c>
      <c r="EO35" s="65"/>
      <c r="EP35" s="87">
        <f t="shared" si="92"/>
        <v>-99</v>
      </c>
      <c r="EQ35" s="88">
        <f t="shared" si="93"/>
        <v>14</v>
      </c>
      <c r="ER35" s="89">
        <f t="shared" si="94"/>
        <v>56</v>
      </c>
      <c r="ES35" s="90">
        <f t="shared" si="95"/>
        <v>-99</v>
      </c>
      <c r="ET35" s="91">
        <v>31</v>
      </c>
      <c r="EU35" s="91">
        <v>1</v>
      </c>
      <c r="EV35" s="84">
        <f t="shared" si="96"/>
        <v>14</v>
      </c>
      <c r="EW35" s="92">
        <f t="shared" si="97"/>
        <v>0</v>
      </c>
      <c r="EX35" s="93">
        <f t="shared" si="98"/>
        <v>0</v>
      </c>
    </row>
    <row r="36" spans="1:154" s="98" customFormat="1" ht="12.75" hidden="1" customHeight="1">
      <c r="A36" s="66">
        <v>32</v>
      </c>
      <c r="B36" s="48"/>
      <c r="C36" s="87"/>
      <c r="D36" s="139"/>
      <c r="E36" s="67"/>
      <c r="F36" s="67"/>
      <c r="G36" s="67"/>
      <c r="H36" s="67"/>
      <c r="I36" s="68"/>
      <c r="J36" s="113"/>
      <c r="K36" s="114"/>
      <c r="L36" s="114"/>
      <c r="M36" s="48"/>
      <c r="N36" s="122"/>
      <c r="O36" s="122"/>
      <c r="P36" s="122"/>
      <c r="Q36" s="73">
        <f t="shared" si="2"/>
        <v>0</v>
      </c>
      <c r="R36" s="73">
        <f>SUM(L36:N36)*гандикап</f>
        <v>0</v>
      </c>
      <c r="S36" s="74"/>
      <c r="T36" s="74"/>
      <c r="U36" s="80"/>
      <c r="V36" s="76">
        <f t="shared" si="4"/>
        <v>1.1034598385757082</v>
      </c>
      <c r="W36" s="76">
        <f t="shared" si="5"/>
        <v>1.0902922227569816</v>
      </c>
      <c r="X36" s="76">
        <f t="shared" si="6"/>
        <v>1.0764011115635999</v>
      </c>
      <c r="Y36" s="99"/>
      <c r="Z36" s="78" t="str">
        <f t="shared" si="7"/>
        <v/>
      </c>
      <c r="AA36" s="79" t="str">
        <f t="shared" si="8"/>
        <v>n/s</v>
      </c>
      <c r="AB36" s="78" t="str">
        <f t="shared" si="9"/>
        <v/>
      </c>
      <c r="AC36" s="79" t="str">
        <f t="shared" si="10"/>
        <v>n/s</v>
      </c>
      <c r="AD36" s="99"/>
      <c r="AE36" s="78" t="str">
        <f t="shared" si="11"/>
        <v/>
      </c>
      <c r="AF36" s="79" t="str">
        <f t="shared" si="12"/>
        <v>n/s</v>
      </c>
      <c r="AG36" s="78" t="str">
        <f t="shared" si="13"/>
        <v/>
      </c>
      <c r="AH36" s="79" t="str">
        <f t="shared" si="14"/>
        <v>n/s</v>
      </c>
      <c r="AI36" s="99"/>
      <c r="AJ36" s="78" t="str">
        <f t="shared" si="15"/>
        <v/>
      </c>
      <c r="AK36" s="79" t="str">
        <f t="shared" si="16"/>
        <v>n/s</v>
      </c>
      <c r="AL36" s="78" t="str">
        <f t="shared" si="17"/>
        <v/>
      </c>
      <c r="AM36" s="79" t="str">
        <f t="shared" si="18"/>
        <v>n/s</v>
      </c>
      <c r="AN36" s="99"/>
      <c r="AO36" s="78" t="str">
        <f t="shared" si="19"/>
        <v/>
      </c>
      <c r="AP36" s="79" t="str">
        <f t="shared" si="20"/>
        <v>n/s</v>
      </c>
      <c r="AQ36" s="78" t="str">
        <f t="shared" si="21"/>
        <v/>
      </c>
      <c r="AR36" s="79" t="str">
        <f t="shared" si="22"/>
        <v>n/s</v>
      </c>
      <c r="AS36" s="99"/>
      <c r="AT36" s="78" t="str">
        <f t="shared" si="23"/>
        <v/>
      </c>
      <c r="AU36" s="79" t="str">
        <f t="shared" si="24"/>
        <v>n/s</v>
      </c>
      <c r="AV36" s="78" t="str">
        <f t="shared" si="25"/>
        <v/>
      </c>
      <c r="AW36" s="79" t="str">
        <f t="shared" si="26"/>
        <v>n/s</v>
      </c>
      <c r="AX36" s="99"/>
      <c r="AY36" s="78" t="str">
        <f t="shared" si="27"/>
        <v/>
      </c>
      <c r="AZ36" s="79" t="str">
        <f t="shared" si="28"/>
        <v>n/s</v>
      </c>
      <c r="BA36" s="78" t="str">
        <f t="shared" si="29"/>
        <v/>
      </c>
      <c r="BB36" s="79" t="str">
        <f t="shared" si="30"/>
        <v>n/s</v>
      </c>
      <c r="BC36" s="99"/>
      <c r="BD36" s="78" t="str">
        <f t="shared" si="31"/>
        <v/>
      </c>
      <c r="BE36" s="79" t="str">
        <f t="shared" si="32"/>
        <v>n/s</v>
      </c>
      <c r="BF36" s="78" t="str">
        <f t="shared" si="33"/>
        <v/>
      </c>
      <c r="BG36" s="79" t="str">
        <f t="shared" si="34"/>
        <v>n/s</v>
      </c>
      <c r="BH36" s="77"/>
      <c r="BI36" s="78" t="str">
        <f t="shared" si="35"/>
        <v/>
      </c>
      <c r="BJ36" s="79" t="str">
        <f t="shared" si="36"/>
        <v>n/s</v>
      </c>
      <c r="BK36" s="78" t="str">
        <f t="shared" si="37"/>
        <v/>
      </c>
      <c r="BL36" s="79" t="str">
        <f t="shared" si="38"/>
        <v>n/s</v>
      </c>
      <c r="BM36" s="77"/>
      <c r="BN36" s="78" t="str">
        <f t="shared" si="39"/>
        <v/>
      </c>
      <c r="BO36" s="79" t="str">
        <f t="shared" si="40"/>
        <v>n/s</v>
      </c>
      <c r="BP36" s="78" t="str">
        <f t="shared" si="41"/>
        <v/>
      </c>
      <c r="BQ36" s="79" t="str">
        <f t="shared" si="42"/>
        <v>n/s</v>
      </c>
      <c r="BR36" s="99"/>
      <c r="BS36" s="78" t="str">
        <f t="shared" si="43"/>
        <v/>
      </c>
      <c r="BT36" s="79" t="str">
        <f t="shared" si="44"/>
        <v>n/s</v>
      </c>
      <c r="BU36" s="78" t="str">
        <f t="shared" si="45"/>
        <v/>
      </c>
      <c r="BV36" s="79" t="str">
        <f t="shared" si="46"/>
        <v>n/s</v>
      </c>
      <c r="BW36" s="33"/>
      <c r="BX36" s="80">
        <f t="shared" si="47"/>
        <v>0</v>
      </c>
      <c r="BY36" s="81" t="str">
        <f t="shared" si="48"/>
        <v>n/s</v>
      </c>
      <c r="BZ36" s="96">
        <f t="shared" si="49"/>
        <v>0</v>
      </c>
      <c r="CA36" s="83">
        <v>32</v>
      </c>
      <c r="CB36" s="83">
        <f t="shared" si="100"/>
        <v>-22</v>
      </c>
      <c r="CC36" s="81" t="str">
        <f t="shared" si="50"/>
        <v>n/s</v>
      </c>
      <c r="CD36" s="96">
        <f t="shared" si="51"/>
        <v>0</v>
      </c>
      <c r="CE36" s="82">
        <f t="shared" si="52"/>
        <v>0</v>
      </c>
      <c r="CF36" s="111">
        <f t="shared" si="53"/>
        <v>10</v>
      </c>
      <c r="CG36" s="112">
        <f t="shared" si="54"/>
        <v>0</v>
      </c>
      <c r="CH36" s="83">
        <v>32</v>
      </c>
      <c r="CI36" s="83">
        <f t="shared" si="101"/>
        <v>-26</v>
      </c>
      <c r="CJ36" s="81" t="str">
        <f t="shared" si="55"/>
        <v>n/s</v>
      </c>
      <c r="CK36" s="96">
        <f t="shared" si="117"/>
        <v>0</v>
      </c>
      <c r="CL36" s="82">
        <f t="shared" si="56"/>
        <v>0</v>
      </c>
      <c r="CM36" s="111">
        <f t="shared" si="57"/>
        <v>10</v>
      </c>
      <c r="CN36" s="112">
        <f t="shared" si="58"/>
        <v>0</v>
      </c>
      <c r="CO36" s="83">
        <v>32</v>
      </c>
      <c r="CP36" s="83">
        <f t="shared" si="103"/>
        <v>-24</v>
      </c>
      <c r="CQ36" s="81" t="str">
        <f t="shared" si="59"/>
        <v>n/s</v>
      </c>
      <c r="CR36" s="96">
        <f t="shared" si="60"/>
        <v>0</v>
      </c>
      <c r="CS36" s="82">
        <f t="shared" si="61"/>
        <v>0</v>
      </c>
      <c r="CT36" s="111">
        <f t="shared" si="62"/>
        <v>10</v>
      </c>
      <c r="CU36" s="112">
        <f t="shared" si="63"/>
        <v>0</v>
      </c>
      <c r="CV36" s="83">
        <v>32</v>
      </c>
      <c r="CW36" s="83">
        <f t="shared" si="104"/>
        <v>-23</v>
      </c>
      <c r="CX36" s="81" t="str">
        <f t="shared" si="64"/>
        <v>n/s</v>
      </c>
      <c r="CY36" s="96">
        <f t="shared" si="65"/>
        <v>0</v>
      </c>
      <c r="CZ36" s="82">
        <f t="shared" si="66"/>
        <v>0</v>
      </c>
      <c r="DA36" s="111">
        <f t="shared" si="67"/>
        <v>10</v>
      </c>
      <c r="DB36" s="112">
        <f t="shared" si="68"/>
        <v>0</v>
      </c>
      <c r="DC36" s="83">
        <v>32</v>
      </c>
      <c r="DD36" s="83">
        <f t="shared" si="105"/>
        <v>-25</v>
      </c>
      <c r="DE36" s="81" t="str">
        <f t="shared" si="69"/>
        <v>n/s</v>
      </c>
      <c r="DF36" s="96">
        <f t="shared" si="70"/>
        <v>0</v>
      </c>
      <c r="DG36" s="82">
        <f t="shared" si="71"/>
        <v>0</v>
      </c>
      <c r="DH36" s="111">
        <f t="shared" si="72"/>
        <v>10</v>
      </c>
      <c r="DI36" s="112">
        <f t="shared" si="73"/>
        <v>0</v>
      </c>
      <c r="DJ36" s="83">
        <v>32</v>
      </c>
      <c r="DK36" s="83">
        <f t="shared" si="106"/>
        <v>-24</v>
      </c>
      <c r="DL36" s="81" t="str">
        <f t="shared" si="74"/>
        <v>n/s</v>
      </c>
      <c r="DM36" s="96">
        <f t="shared" si="75"/>
        <v>0</v>
      </c>
      <c r="DN36" s="82">
        <f t="shared" si="76"/>
        <v>0</v>
      </c>
      <c r="DO36" s="111">
        <f t="shared" si="77"/>
        <v>10</v>
      </c>
      <c r="DP36" s="112">
        <f t="shared" si="78"/>
        <v>0</v>
      </c>
      <c r="DQ36" s="112">
        <v>32</v>
      </c>
      <c r="DR36" s="83">
        <f t="shared" si="107"/>
        <v>-24</v>
      </c>
      <c r="DS36" s="81" t="str">
        <f t="shared" si="79"/>
        <v>n/s</v>
      </c>
      <c r="DT36" s="82">
        <f t="shared" si="108"/>
        <v>0</v>
      </c>
      <c r="DU36" s="82">
        <f t="shared" si="80"/>
        <v>0</v>
      </c>
      <c r="DV36" s="84">
        <f t="shared" si="81"/>
        <v>10</v>
      </c>
      <c r="DW36" s="112">
        <f t="shared" si="82"/>
        <v>0</v>
      </c>
      <c r="DX36" s="83">
        <v>32</v>
      </c>
      <c r="DY36" s="83">
        <f t="shared" si="109"/>
        <v>-24</v>
      </c>
      <c r="DZ36" s="81" t="str">
        <f t="shared" si="83"/>
        <v>n/s</v>
      </c>
      <c r="EA36" s="96">
        <f t="shared" si="110"/>
        <v>0</v>
      </c>
      <c r="EB36" s="82" t="str">
        <f t="shared" si="84"/>
        <v xml:space="preserve"> </v>
      </c>
      <c r="EC36" s="84" t="str">
        <f t="shared" si="85"/>
        <v xml:space="preserve"> </v>
      </c>
      <c r="ED36" s="112" t="str">
        <f t="shared" si="86"/>
        <v xml:space="preserve"> </v>
      </c>
      <c r="EE36" s="83">
        <v>32</v>
      </c>
      <c r="EF36" s="83">
        <f t="shared" si="111"/>
        <v>-31</v>
      </c>
      <c r="EG36" s="81" t="str">
        <f t="shared" si="87"/>
        <v>n/s</v>
      </c>
      <c r="EH36" s="96">
        <f t="shared" si="112"/>
        <v>0</v>
      </c>
      <c r="EI36" s="82" t="str">
        <f t="shared" si="88"/>
        <v xml:space="preserve"> </v>
      </c>
      <c r="EJ36" s="84" t="str">
        <f t="shared" si="89"/>
        <v xml:space="preserve"> </v>
      </c>
      <c r="EK36" s="112" t="str">
        <f t="shared" si="90"/>
        <v xml:space="preserve"> </v>
      </c>
      <c r="EL36" s="83">
        <v>32</v>
      </c>
      <c r="EM36" s="83">
        <f t="shared" si="113"/>
        <v>-31</v>
      </c>
      <c r="EN36" s="86">
        <f t="shared" si="91"/>
        <v>-99</v>
      </c>
      <c r="EO36" s="65"/>
      <c r="EP36" s="87">
        <f t="shared" si="92"/>
        <v>-99</v>
      </c>
      <c r="EQ36" s="88">
        <f t="shared" si="93"/>
        <v>14</v>
      </c>
      <c r="ER36" s="89">
        <f t="shared" si="94"/>
        <v>56</v>
      </c>
      <c r="ES36" s="90">
        <f t="shared" si="95"/>
        <v>-99</v>
      </c>
      <c r="ET36" s="91">
        <v>32</v>
      </c>
      <c r="EU36" s="91">
        <v>1</v>
      </c>
      <c r="EV36" s="84">
        <f t="shared" si="96"/>
        <v>14</v>
      </c>
      <c r="EW36" s="92">
        <f t="shared" si="97"/>
        <v>0</v>
      </c>
      <c r="EX36" s="93">
        <f t="shared" si="98"/>
        <v>0</v>
      </c>
    </row>
    <row r="37" spans="1:154" s="98" customFormat="1" ht="12.75" hidden="1" customHeight="1">
      <c r="A37" s="66">
        <v>33</v>
      </c>
      <c r="B37" s="48"/>
      <c r="C37" s="87"/>
      <c r="D37" s="139"/>
      <c r="E37" s="67"/>
      <c r="F37" s="67"/>
      <c r="G37" s="67"/>
      <c r="H37" s="67"/>
      <c r="I37" s="68"/>
      <c r="J37" s="113"/>
      <c r="K37" s="114"/>
      <c r="L37" s="114"/>
      <c r="M37" s="115"/>
      <c r="N37" s="122"/>
      <c r="O37" s="122"/>
      <c r="P37" s="122"/>
      <c r="Q37" s="73">
        <f t="shared" si="2"/>
        <v>0</v>
      </c>
      <c r="R37" s="73">
        <f t="shared" si="3"/>
        <v>0</v>
      </c>
      <c r="S37" s="74"/>
      <c r="T37" s="74"/>
      <c r="U37" s="140"/>
      <c r="V37" s="76">
        <f t="shared" si="4"/>
        <v>1.1034598385757082</v>
      </c>
      <c r="W37" s="76">
        <f t="shared" si="5"/>
        <v>1.0902922227569816</v>
      </c>
      <c r="X37" s="76">
        <f t="shared" si="6"/>
        <v>1.0764011115635999</v>
      </c>
      <c r="Y37" s="99"/>
      <c r="Z37" s="78" t="str">
        <f t="shared" si="7"/>
        <v/>
      </c>
      <c r="AA37" s="79" t="str">
        <f t="shared" si="8"/>
        <v>n/s</v>
      </c>
      <c r="AB37" s="78" t="str">
        <f t="shared" si="9"/>
        <v/>
      </c>
      <c r="AC37" s="79" t="str">
        <f t="shared" si="10"/>
        <v>n/s</v>
      </c>
      <c r="AD37" s="99"/>
      <c r="AE37" s="78" t="str">
        <f t="shared" si="11"/>
        <v/>
      </c>
      <c r="AF37" s="79" t="str">
        <f t="shared" si="12"/>
        <v>n/s</v>
      </c>
      <c r="AG37" s="78" t="str">
        <f t="shared" si="13"/>
        <v/>
      </c>
      <c r="AH37" s="79" t="str">
        <f t="shared" si="14"/>
        <v>n/s</v>
      </c>
      <c r="AI37" s="99"/>
      <c r="AJ37" s="78" t="str">
        <f t="shared" si="15"/>
        <v/>
      </c>
      <c r="AK37" s="79" t="str">
        <f t="shared" si="16"/>
        <v>n/s</v>
      </c>
      <c r="AL37" s="78" t="str">
        <f t="shared" si="17"/>
        <v/>
      </c>
      <c r="AM37" s="79" t="str">
        <f t="shared" si="18"/>
        <v>n/s</v>
      </c>
      <c r="AN37" s="99"/>
      <c r="AO37" s="78" t="str">
        <f t="shared" si="19"/>
        <v/>
      </c>
      <c r="AP37" s="79" t="str">
        <f t="shared" si="20"/>
        <v>n/s</v>
      </c>
      <c r="AQ37" s="78" t="str">
        <f t="shared" si="21"/>
        <v/>
      </c>
      <c r="AR37" s="79" t="str">
        <f t="shared" si="22"/>
        <v>n/s</v>
      </c>
      <c r="AS37" s="99"/>
      <c r="AT37" s="78" t="str">
        <f t="shared" si="23"/>
        <v/>
      </c>
      <c r="AU37" s="79" t="str">
        <f t="shared" si="24"/>
        <v>n/s</v>
      </c>
      <c r="AV37" s="78" t="str">
        <f t="shared" si="25"/>
        <v/>
      </c>
      <c r="AW37" s="79" t="str">
        <f t="shared" si="26"/>
        <v>n/s</v>
      </c>
      <c r="AX37" s="99"/>
      <c r="AY37" s="78" t="str">
        <f t="shared" si="27"/>
        <v/>
      </c>
      <c r="AZ37" s="79" t="str">
        <f t="shared" si="28"/>
        <v>n/s</v>
      </c>
      <c r="BA37" s="78" t="str">
        <f t="shared" si="29"/>
        <v/>
      </c>
      <c r="BB37" s="79" t="str">
        <f t="shared" si="30"/>
        <v>n/s</v>
      </c>
      <c r="BC37" s="99"/>
      <c r="BD37" s="78" t="str">
        <f t="shared" si="31"/>
        <v/>
      </c>
      <c r="BE37" s="79" t="str">
        <f t="shared" si="32"/>
        <v>n/s</v>
      </c>
      <c r="BF37" s="78" t="str">
        <f t="shared" si="33"/>
        <v/>
      </c>
      <c r="BG37" s="79" t="str">
        <f t="shared" si="34"/>
        <v>n/s</v>
      </c>
      <c r="BH37" s="99"/>
      <c r="BI37" s="78" t="str">
        <f t="shared" si="35"/>
        <v/>
      </c>
      <c r="BJ37" s="79" t="str">
        <f t="shared" si="36"/>
        <v>n/s</v>
      </c>
      <c r="BK37" s="78" t="str">
        <f t="shared" si="37"/>
        <v/>
      </c>
      <c r="BL37" s="79" t="str">
        <f t="shared" si="38"/>
        <v>n/s</v>
      </c>
      <c r="BM37" s="99"/>
      <c r="BN37" s="78" t="str">
        <f t="shared" si="39"/>
        <v/>
      </c>
      <c r="BO37" s="79" t="str">
        <f t="shared" si="40"/>
        <v>n/s</v>
      </c>
      <c r="BP37" s="78" t="str">
        <f t="shared" si="41"/>
        <v/>
      </c>
      <c r="BQ37" s="79" t="str">
        <f t="shared" si="42"/>
        <v>n/s</v>
      </c>
      <c r="BR37" s="99"/>
      <c r="BS37" s="78" t="str">
        <f t="shared" si="43"/>
        <v/>
      </c>
      <c r="BT37" s="79" t="str">
        <f t="shared" si="44"/>
        <v>n/s</v>
      </c>
      <c r="BU37" s="78" t="str">
        <f t="shared" si="45"/>
        <v/>
      </c>
      <c r="BV37" s="79" t="str">
        <f t="shared" si="46"/>
        <v>n/s</v>
      </c>
      <c r="BW37" s="33"/>
      <c r="BX37" s="140">
        <f t="shared" si="47"/>
        <v>0</v>
      </c>
      <c r="BY37" s="81" t="str">
        <f t="shared" si="48"/>
        <v>n/s</v>
      </c>
      <c r="BZ37" s="96">
        <f t="shared" si="49"/>
        <v>0</v>
      </c>
      <c r="CA37" s="83">
        <v>33</v>
      </c>
      <c r="CB37" s="83">
        <f t="shared" si="100"/>
        <v>-23</v>
      </c>
      <c r="CC37" s="81" t="str">
        <f t="shared" si="50"/>
        <v>n/s</v>
      </c>
      <c r="CD37" s="96">
        <f t="shared" si="51"/>
        <v>0</v>
      </c>
      <c r="CE37" s="82">
        <f t="shared" si="52"/>
        <v>0</v>
      </c>
      <c r="CF37" s="111">
        <f t="shared" si="53"/>
        <v>10</v>
      </c>
      <c r="CG37" s="112">
        <f t="shared" si="54"/>
        <v>0</v>
      </c>
      <c r="CH37" s="83">
        <v>33</v>
      </c>
      <c r="CI37" s="83">
        <f t="shared" si="101"/>
        <v>-27</v>
      </c>
      <c r="CJ37" s="81" t="str">
        <f t="shared" si="55"/>
        <v>n/s</v>
      </c>
      <c r="CK37" s="96">
        <f t="shared" si="117"/>
        <v>0</v>
      </c>
      <c r="CL37" s="82">
        <f t="shared" si="56"/>
        <v>0</v>
      </c>
      <c r="CM37" s="111">
        <f t="shared" si="57"/>
        <v>10</v>
      </c>
      <c r="CN37" s="112">
        <f t="shared" si="58"/>
        <v>0</v>
      </c>
      <c r="CO37" s="83">
        <v>33</v>
      </c>
      <c r="CP37" s="83">
        <f t="shared" si="103"/>
        <v>-25</v>
      </c>
      <c r="CQ37" s="81" t="str">
        <f t="shared" si="59"/>
        <v>n/s</v>
      </c>
      <c r="CR37" s="96">
        <f t="shared" si="60"/>
        <v>0</v>
      </c>
      <c r="CS37" s="82">
        <f t="shared" si="61"/>
        <v>0</v>
      </c>
      <c r="CT37" s="111">
        <f t="shared" si="62"/>
        <v>10</v>
      </c>
      <c r="CU37" s="112">
        <f t="shared" si="63"/>
        <v>0</v>
      </c>
      <c r="CV37" s="83">
        <v>33</v>
      </c>
      <c r="CW37" s="83">
        <f t="shared" si="104"/>
        <v>-24</v>
      </c>
      <c r="CX37" s="81" t="str">
        <f t="shared" si="64"/>
        <v>n/s</v>
      </c>
      <c r="CY37" s="96">
        <f t="shared" si="65"/>
        <v>0</v>
      </c>
      <c r="CZ37" s="82">
        <f t="shared" si="66"/>
        <v>0</v>
      </c>
      <c r="DA37" s="111">
        <f t="shared" si="67"/>
        <v>10</v>
      </c>
      <c r="DB37" s="112">
        <f t="shared" si="68"/>
        <v>0</v>
      </c>
      <c r="DC37" s="83">
        <v>33</v>
      </c>
      <c r="DD37" s="83">
        <f t="shared" si="105"/>
        <v>-26</v>
      </c>
      <c r="DE37" s="81" t="str">
        <f t="shared" si="69"/>
        <v>n/s</v>
      </c>
      <c r="DF37" s="96">
        <f t="shared" si="70"/>
        <v>0</v>
      </c>
      <c r="DG37" s="82">
        <f t="shared" si="71"/>
        <v>0</v>
      </c>
      <c r="DH37" s="111">
        <f t="shared" si="72"/>
        <v>10</v>
      </c>
      <c r="DI37" s="112">
        <f t="shared" si="73"/>
        <v>0</v>
      </c>
      <c r="DJ37" s="83">
        <v>33</v>
      </c>
      <c r="DK37" s="83">
        <f t="shared" si="106"/>
        <v>-25</v>
      </c>
      <c r="DL37" s="81" t="str">
        <f t="shared" si="74"/>
        <v>n/s</v>
      </c>
      <c r="DM37" s="96">
        <f t="shared" si="75"/>
        <v>0</v>
      </c>
      <c r="DN37" s="82">
        <f t="shared" si="76"/>
        <v>0</v>
      </c>
      <c r="DO37" s="111">
        <f t="shared" si="77"/>
        <v>10</v>
      </c>
      <c r="DP37" s="112">
        <f t="shared" si="78"/>
        <v>0</v>
      </c>
      <c r="DQ37" s="112">
        <v>33</v>
      </c>
      <c r="DR37" s="83">
        <f t="shared" si="107"/>
        <v>-25</v>
      </c>
      <c r="DS37" s="81" t="str">
        <f t="shared" si="79"/>
        <v>n/s</v>
      </c>
      <c r="DT37" s="82">
        <f t="shared" si="108"/>
        <v>0</v>
      </c>
      <c r="DU37" s="82">
        <f t="shared" si="80"/>
        <v>0</v>
      </c>
      <c r="DV37" s="84">
        <f t="shared" si="81"/>
        <v>10</v>
      </c>
      <c r="DW37" s="112">
        <f t="shared" si="82"/>
        <v>0</v>
      </c>
      <c r="DX37" s="83">
        <v>33</v>
      </c>
      <c r="DY37" s="83">
        <f t="shared" si="109"/>
        <v>-25</v>
      </c>
      <c r="DZ37" s="81" t="str">
        <f t="shared" si="83"/>
        <v>n/s</v>
      </c>
      <c r="EA37" s="96">
        <f t="shared" si="110"/>
        <v>0</v>
      </c>
      <c r="EB37" s="82" t="str">
        <f t="shared" si="84"/>
        <v xml:space="preserve"> </v>
      </c>
      <c r="EC37" s="84" t="str">
        <f t="shared" si="85"/>
        <v xml:space="preserve"> </v>
      </c>
      <c r="ED37" s="112" t="str">
        <f t="shared" si="86"/>
        <v xml:space="preserve"> </v>
      </c>
      <c r="EE37" s="83">
        <v>33</v>
      </c>
      <c r="EF37" s="83">
        <f t="shared" si="111"/>
        <v>-32</v>
      </c>
      <c r="EG37" s="81" t="str">
        <f t="shared" si="87"/>
        <v>n/s</v>
      </c>
      <c r="EH37" s="96">
        <f t="shared" si="112"/>
        <v>0</v>
      </c>
      <c r="EI37" s="82" t="str">
        <f t="shared" si="88"/>
        <v xml:space="preserve"> </v>
      </c>
      <c r="EJ37" s="84" t="str">
        <f t="shared" si="89"/>
        <v xml:space="preserve"> </v>
      </c>
      <c r="EK37" s="112" t="str">
        <f t="shared" si="90"/>
        <v xml:space="preserve"> </v>
      </c>
      <c r="EL37" s="83">
        <v>33</v>
      </c>
      <c r="EM37" s="83">
        <f t="shared" si="113"/>
        <v>-32</v>
      </c>
      <c r="EN37" s="86">
        <f t="shared" si="91"/>
        <v>-99</v>
      </c>
      <c r="EO37" s="65"/>
      <c r="EP37" s="87">
        <f t="shared" si="92"/>
        <v>-99</v>
      </c>
      <c r="EQ37" s="88">
        <f t="shared" si="93"/>
        <v>14</v>
      </c>
      <c r="ER37" s="89">
        <f t="shared" si="94"/>
        <v>56</v>
      </c>
      <c r="ES37" s="90">
        <f t="shared" si="95"/>
        <v>-99</v>
      </c>
      <c r="ET37" s="91">
        <v>33</v>
      </c>
      <c r="EU37" s="91">
        <v>1</v>
      </c>
      <c r="EV37" s="84">
        <f t="shared" si="96"/>
        <v>14</v>
      </c>
      <c r="EW37" s="141">
        <f t="shared" si="97"/>
        <v>0</v>
      </c>
      <c r="EX37" s="93">
        <f t="shared" si="98"/>
        <v>0</v>
      </c>
    </row>
    <row r="38" spans="1:154" ht="12.75" hidden="1" customHeight="1">
      <c r="A38" s="66">
        <v>34</v>
      </c>
      <c r="B38" s="48"/>
      <c r="C38" s="87"/>
      <c r="D38" s="139"/>
      <c r="E38" s="67"/>
      <c r="F38" s="67"/>
      <c r="G38" s="67"/>
      <c r="H38" s="67"/>
      <c r="I38" s="68"/>
      <c r="J38" s="113"/>
      <c r="K38" s="114"/>
      <c r="L38" s="114"/>
      <c r="M38" s="115"/>
      <c r="N38" s="122"/>
      <c r="O38" s="122"/>
      <c r="P38" s="122"/>
      <c r="Q38" s="73">
        <f t="shared" si="2"/>
        <v>0</v>
      </c>
      <c r="R38" s="73">
        <f t="shared" si="3"/>
        <v>0</v>
      </c>
      <c r="S38" s="74"/>
      <c r="T38" s="74"/>
      <c r="U38" s="140"/>
      <c r="V38" s="76">
        <f t="shared" si="4"/>
        <v>1.1034598385757082</v>
      </c>
      <c r="W38" s="76">
        <f t="shared" si="5"/>
        <v>1.0902922227569816</v>
      </c>
      <c r="X38" s="76">
        <f t="shared" si="6"/>
        <v>1.0764011115635999</v>
      </c>
      <c r="Y38" s="99"/>
      <c r="Z38" s="78" t="str">
        <f t="shared" si="7"/>
        <v/>
      </c>
      <c r="AA38" s="79" t="str">
        <f t="shared" si="8"/>
        <v>n/s</v>
      </c>
      <c r="AB38" s="78" t="str">
        <f t="shared" si="9"/>
        <v/>
      </c>
      <c r="AC38" s="79" t="str">
        <f t="shared" si="10"/>
        <v>n/s</v>
      </c>
      <c r="AD38" s="99"/>
      <c r="AE38" s="78" t="str">
        <f t="shared" si="11"/>
        <v/>
      </c>
      <c r="AF38" s="79" t="str">
        <f t="shared" si="12"/>
        <v>n/s</v>
      </c>
      <c r="AG38" s="78" t="str">
        <f t="shared" si="13"/>
        <v/>
      </c>
      <c r="AH38" s="79" t="str">
        <f t="shared" si="14"/>
        <v>n/s</v>
      </c>
      <c r="AI38" s="99"/>
      <c r="AJ38" s="78" t="str">
        <f t="shared" si="15"/>
        <v/>
      </c>
      <c r="AK38" s="79" t="str">
        <f t="shared" si="16"/>
        <v>n/s</v>
      </c>
      <c r="AL38" s="78" t="str">
        <f t="shared" si="17"/>
        <v/>
      </c>
      <c r="AM38" s="79" t="str">
        <f t="shared" si="18"/>
        <v>n/s</v>
      </c>
      <c r="AN38" s="99"/>
      <c r="AO38" s="78" t="str">
        <f>IF(AND($S38=1,AN$3&gt;0),IF(ISNUMBER(AN45),IF((AN45-AN$3)&gt;0,AN45-AN$3,$P$4-AN$3+AN45)," "),"")</f>
        <v/>
      </c>
      <c r="AP38" s="79" t="str">
        <f>IF($S38=1,IF(ISNUMBER(AN45),RANK(AO38,AO$5:AO$44,1),AN45),"n/s")</f>
        <v>n/s</v>
      </c>
      <c r="AQ38" s="78" t="str">
        <f>IF($S38=1,IF(ISNUMBER(AN45),IF((AN45-AN$3)&gt;0,AN45-AN$3,$P$4-AN$3+AN45)*(IF(AQ$4=2,$V38,IF(AQ$4=4,$W38,IF(AQ$4=7,$X38,"!"))))," "),"")</f>
        <v/>
      </c>
      <c r="AR38" s="79" t="str">
        <f t="shared" si="22"/>
        <v>n/s</v>
      </c>
      <c r="AS38" s="99"/>
      <c r="AT38" s="78" t="str">
        <f t="shared" si="23"/>
        <v/>
      </c>
      <c r="AU38" s="79" t="str">
        <f t="shared" si="24"/>
        <v>n/s</v>
      </c>
      <c r="AV38" s="78" t="str">
        <f t="shared" si="25"/>
        <v/>
      </c>
      <c r="AW38" s="79" t="str">
        <f t="shared" si="26"/>
        <v>n/s</v>
      </c>
      <c r="AX38" s="99"/>
      <c r="AY38" s="78" t="str">
        <f t="shared" si="27"/>
        <v/>
      </c>
      <c r="AZ38" s="79" t="str">
        <f t="shared" si="28"/>
        <v>n/s</v>
      </c>
      <c r="BA38" s="78" t="str">
        <f t="shared" si="29"/>
        <v/>
      </c>
      <c r="BB38" s="79" t="str">
        <f t="shared" si="30"/>
        <v>n/s</v>
      </c>
      <c r="BC38" s="99"/>
      <c r="BD38" s="78" t="str">
        <f t="shared" si="31"/>
        <v/>
      </c>
      <c r="BE38" s="79" t="str">
        <f t="shared" si="32"/>
        <v>n/s</v>
      </c>
      <c r="BF38" s="78" t="str">
        <f t="shared" si="33"/>
        <v/>
      </c>
      <c r="BG38" s="79" t="str">
        <f t="shared" si="34"/>
        <v>n/s</v>
      </c>
      <c r="BH38" s="99"/>
      <c r="BI38" s="78" t="str">
        <f t="shared" si="35"/>
        <v/>
      </c>
      <c r="BJ38" s="79" t="str">
        <f t="shared" si="36"/>
        <v>n/s</v>
      </c>
      <c r="BK38" s="78" t="str">
        <f t="shared" si="37"/>
        <v/>
      </c>
      <c r="BL38" s="79" t="str">
        <f t="shared" si="38"/>
        <v>n/s</v>
      </c>
      <c r="BM38" s="99"/>
      <c r="BN38" s="78" t="str">
        <f t="shared" si="39"/>
        <v/>
      </c>
      <c r="BO38" s="79" t="str">
        <f t="shared" si="40"/>
        <v>n/s</v>
      </c>
      <c r="BP38" s="78" t="str">
        <f t="shared" si="41"/>
        <v/>
      </c>
      <c r="BQ38" s="79" t="str">
        <f t="shared" si="42"/>
        <v>n/s</v>
      </c>
      <c r="BR38" s="99"/>
      <c r="BS38" s="78" t="str">
        <f t="shared" si="43"/>
        <v/>
      </c>
      <c r="BT38" s="79" t="str">
        <f t="shared" si="44"/>
        <v>n/s</v>
      </c>
      <c r="BU38" s="78" t="str">
        <f t="shared" si="45"/>
        <v/>
      </c>
      <c r="BV38" s="79" t="str">
        <f t="shared" si="46"/>
        <v>n/s</v>
      </c>
      <c r="BW38" s="33"/>
      <c r="BX38" s="140">
        <f t="shared" si="47"/>
        <v>0</v>
      </c>
      <c r="BY38" s="81" t="str">
        <f t="shared" si="48"/>
        <v>n/s</v>
      </c>
      <c r="BZ38" s="96">
        <f t="shared" si="49"/>
        <v>0</v>
      </c>
      <c r="CA38" s="83">
        <v>34</v>
      </c>
      <c r="CB38" s="83">
        <f t="shared" si="100"/>
        <v>-24</v>
      </c>
      <c r="CC38" s="81" t="str">
        <f t="shared" si="50"/>
        <v>n/s</v>
      </c>
      <c r="CD38" s="96">
        <f t="shared" si="51"/>
        <v>0</v>
      </c>
      <c r="CE38" s="82">
        <f t="shared" si="52"/>
        <v>0</v>
      </c>
      <c r="CF38" s="111">
        <f t="shared" si="53"/>
        <v>10</v>
      </c>
      <c r="CG38" s="112">
        <f t="shared" si="54"/>
        <v>0</v>
      </c>
      <c r="CH38" s="83">
        <v>34</v>
      </c>
      <c r="CI38" s="83">
        <f t="shared" si="101"/>
        <v>-28</v>
      </c>
      <c r="CJ38" s="81" t="str">
        <f t="shared" si="55"/>
        <v>n/s</v>
      </c>
      <c r="CK38" s="96">
        <f t="shared" si="117"/>
        <v>0</v>
      </c>
      <c r="CL38" s="82">
        <f t="shared" si="56"/>
        <v>0</v>
      </c>
      <c r="CM38" s="111">
        <f t="shared" si="57"/>
        <v>10</v>
      </c>
      <c r="CN38" s="112">
        <f t="shared" si="58"/>
        <v>0</v>
      </c>
      <c r="CO38" s="83">
        <v>34</v>
      </c>
      <c r="CP38" s="83">
        <f t="shared" si="103"/>
        <v>-26</v>
      </c>
      <c r="CQ38" s="81" t="str">
        <f t="shared" si="59"/>
        <v>n/s</v>
      </c>
      <c r="CR38" s="96">
        <f t="shared" si="60"/>
        <v>0</v>
      </c>
      <c r="CS38" s="82">
        <f t="shared" si="61"/>
        <v>0</v>
      </c>
      <c r="CT38" s="111">
        <f t="shared" si="62"/>
        <v>10</v>
      </c>
      <c r="CU38" s="112">
        <f t="shared" si="63"/>
        <v>0</v>
      </c>
      <c r="CV38" s="83">
        <v>34</v>
      </c>
      <c r="CW38" s="83">
        <f t="shared" si="104"/>
        <v>-25</v>
      </c>
      <c r="CX38" s="81" t="str">
        <f t="shared" si="64"/>
        <v>n/s</v>
      </c>
      <c r="CY38" s="96">
        <f t="shared" si="65"/>
        <v>0</v>
      </c>
      <c r="CZ38" s="82">
        <f t="shared" si="66"/>
        <v>0</v>
      </c>
      <c r="DA38" s="111">
        <f t="shared" si="67"/>
        <v>10</v>
      </c>
      <c r="DB38" s="112">
        <f t="shared" si="68"/>
        <v>0</v>
      </c>
      <c r="DC38" s="83">
        <v>34</v>
      </c>
      <c r="DD38" s="83">
        <f t="shared" si="105"/>
        <v>-27</v>
      </c>
      <c r="DE38" s="81" t="str">
        <f t="shared" si="69"/>
        <v>n/s</v>
      </c>
      <c r="DF38" s="96">
        <f t="shared" si="70"/>
        <v>0</v>
      </c>
      <c r="DG38" s="82">
        <f t="shared" si="71"/>
        <v>0</v>
      </c>
      <c r="DH38" s="111">
        <f t="shared" si="72"/>
        <v>10</v>
      </c>
      <c r="DI38" s="112">
        <f t="shared" si="73"/>
        <v>0</v>
      </c>
      <c r="DJ38" s="83">
        <v>34</v>
      </c>
      <c r="DK38" s="83">
        <f t="shared" si="106"/>
        <v>-26</v>
      </c>
      <c r="DL38" s="81" t="str">
        <f t="shared" si="74"/>
        <v>n/s</v>
      </c>
      <c r="DM38" s="96">
        <f t="shared" si="75"/>
        <v>0</v>
      </c>
      <c r="DN38" s="82">
        <f t="shared" si="76"/>
        <v>0</v>
      </c>
      <c r="DO38" s="111">
        <f t="shared" si="77"/>
        <v>10</v>
      </c>
      <c r="DP38" s="112">
        <f t="shared" si="78"/>
        <v>0</v>
      </c>
      <c r="DQ38" s="112">
        <v>34</v>
      </c>
      <c r="DR38" s="83">
        <f t="shared" si="107"/>
        <v>-26</v>
      </c>
      <c r="DS38" s="81" t="str">
        <f t="shared" si="79"/>
        <v>n/s</v>
      </c>
      <c r="DT38" s="82">
        <f t="shared" si="108"/>
        <v>0</v>
      </c>
      <c r="DU38" s="82">
        <f t="shared" si="80"/>
        <v>0</v>
      </c>
      <c r="DV38" s="84">
        <f t="shared" si="81"/>
        <v>10</v>
      </c>
      <c r="DW38" s="112">
        <f t="shared" si="82"/>
        <v>0</v>
      </c>
      <c r="DX38" s="83">
        <v>34</v>
      </c>
      <c r="DY38" s="83">
        <f t="shared" si="109"/>
        <v>-26</v>
      </c>
      <c r="DZ38" s="81" t="str">
        <f t="shared" si="83"/>
        <v>n/s</v>
      </c>
      <c r="EA38" s="96">
        <f t="shared" si="110"/>
        <v>0</v>
      </c>
      <c r="EB38" s="82" t="str">
        <f t="shared" si="84"/>
        <v xml:space="preserve"> </v>
      </c>
      <c r="EC38" s="84" t="str">
        <f t="shared" si="85"/>
        <v xml:space="preserve"> </v>
      </c>
      <c r="ED38" s="112" t="str">
        <f t="shared" si="86"/>
        <v xml:space="preserve"> </v>
      </c>
      <c r="EE38" s="83">
        <v>34</v>
      </c>
      <c r="EF38" s="83">
        <f t="shared" si="111"/>
        <v>-33</v>
      </c>
      <c r="EG38" s="81" t="str">
        <f t="shared" si="87"/>
        <v>n/s</v>
      </c>
      <c r="EH38" s="96">
        <f t="shared" si="112"/>
        <v>0</v>
      </c>
      <c r="EI38" s="82" t="str">
        <f t="shared" si="88"/>
        <v xml:space="preserve"> </v>
      </c>
      <c r="EJ38" s="84" t="str">
        <f t="shared" si="89"/>
        <v xml:space="preserve"> </v>
      </c>
      <c r="EK38" s="112" t="str">
        <f t="shared" si="90"/>
        <v xml:space="preserve"> </v>
      </c>
      <c r="EL38" s="83">
        <v>34</v>
      </c>
      <c r="EM38" s="83">
        <f t="shared" si="113"/>
        <v>-33</v>
      </c>
      <c r="EN38" s="86">
        <f t="shared" si="91"/>
        <v>-99</v>
      </c>
      <c r="EO38" s="65"/>
      <c r="EP38" s="87">
        <f t="shared" si="92"/>
        <v>-99</v>
      </c>
      <c r="EQ38" s="88">
        <f t="shared" si="93"/>
        <v>14</v>
      </c>
      <c r="ER38" s="89">
        <f t="shared" si="94"/>
        <v>56</v>
      </c>
      <c r="ES38" s="90">
        <f t="shared" si="95"/>
        <v>-99</v>
      </c>
      <c r="ET38" s="91">
        <v>34</v>
      </c>
      <c r="EU38" s="91">
        <v>1</v>
      </c>
      <c r="EV38" s="84">
        <f t="shared" si="96"/>
        <v>14</v>
      </c>
      <c r="EW38" s="141">
        <f t="shared" si="97"/>
        <v>0</v>
      </c>
      <c r="EX38" s="93">
        <f t="shared" si="98"/>
        <v>0</v>
      </c>
    </row>
    <row r="39" spans="1:154" s="98" customFormat="1" ht="12.75" hidden="1" customHeight="1">
      <c r="A39" s="66">
        <v>31</v>
      </c>
      <c r="B39" s="48"/>
      <c r="C39" s="123"/>
      <c r="D39" s="123"/>
      <c r="E39" s="123"/>
      <c r="F39" s="124"/>
      <c r="G39" s="124"/>
      <c r="H39" s="124"/>
      <c r="I39" s="125"/>
      <c r="J39" s="113"/>
      <c r="K39" s="114"/>
      <c r="L39" s="114"/>
      <c r="M39" s="71"/>
      <c r="N39" s="115"/>
      <c r="O39" s="122"/>
      <c r="P39" s="94"/>
      <c r="Q39" s="73">
        <f t="shared" si="2"/>
        <v>0</v>
      </c>
      <c r="R39" s="73">
        <f t="shared" si="3"/>
        <v>0</v>
      </c>
      <c r="S39" s="74" t="s">
        <v>103</v>
      </c>
      <c r="T39" s="74"/>
      <c r="U39" s="140"/>
      <c r="V39" s="76">
        <f t="shared" si="4"/>
        <v>1.1034598385757082</v>
      </c>
      <c r="W39" s="76">
        <f t="shared" si="5"/>
        <v>1.0902922227569816</v>
      </c>
      <c r="X39" s="76">
        <f t="shared" si="6"/>
        <v>1.0764011115635999</v>
      </c>
      <c r="Y39" s="99"/>
      <c r="Z39" s="78" t="str">
        <f t="shared" si="7"/>
        <v/>
      </c>
      <c r="AA39" s="79" t="str">
        <f t="shared" si="8"/>
        <v>n/s</v>
      </c>
      <c r="AB39" s="78" t="str">
        <f t="shared" si="9"/>
        <v/>
      </c>
      <c r="AC39" s="79" t="str">
        <f t="shared" si="10"/>
        <v>n/s</v>
      </c>
      <c r="AD39" s="99"/>
      <c r="AE39" s="78" t="str">
        <f t="shared" si="11"/>
        <v/>
      </c>
      <c r="AF39" s="79" t="str">
        <f t="shared" si="12"/>
        <v>n/s</v>
      </c>
      <c r="AG39" s="78" t="str">
        <f t="shared" si="13"/>
        <v/>
      </c>
      <c r="AH39" s="79" t="str">
        <f t="shared" si="14"/>
        <v>n/s</v>
      </c>
      <c r="AI39" s="99"/>
      <c r="AJ39" s="78" t="str">
        <f t="shared" si="15"/>
        <v/>
      </c>
      <c r="AK39" s="79" t="str">
        <f t="shared" si="16"/>
        <v>n/s</v>
      </c>
      <c r="AL39" s="78" t="str">
        <f t="shared" si="17"/>
        <v/>
      </c>
      <c r="AM39" s="79" t="str">
        <f t="shared" si="18"/>
        <v>n/s</v>
      </c>
      <c r="AN39" s="99"/>
      <c r="AO39" s="78" t="str">
        <f t="shared" si="19"/>
        <v/>
      </c>
      <c r="AP39" s="79" t="str">
        <f t="shared" si="20"/>
        <v>n/s</v>
      </c>
      <c r="AQ39" s="78" t="str">
        <f t="shared" si="21"/>
        <v/>
      </c>
      <c r="AR39" s="79" t="str">
        <f t="shared" si="22"/>
        <v>n/s</v>
      </c>
      <c r="AS39" s="99"/>
      <c r="AT39" s="78" t="str">
        <f t="shared" si="23"/>
        <v/>
      </c>
      <c r="AU39" s="79" t="str">
        <f t="shared" si="24"/>
        <v>n/s</v>
      </c>
      <c r="AV39" s="78" t="str">
        <f t="shared" si="25"/>
        <v/>
      </c>
      <c r="AW39" s="79" t="str">
        <f t="shared" si="26"/>
        <v>n/s</v>
      </c>
      <c r="AX39" s="99"/>
      <c r="AY39" s="78" t="str">
        <f t="shared" si="27"/>
        <v/>
      </c>
      <c r="AZ39" s="79" t="str">
        <f t="shared" si="28"/>
        <v>n/s</v>
      </c>
      <c r="BA39" s="78" t="str">
        <f t="shared" si="29"/>
        <v/>
      </c>
      <c r="BB39" s="79" t="str">
        <f t="shared" si="30"/>
        <v>n/s</v>
      </c>
      <c r="BC39" s="99"/>
      <c r="BD39" s="78" t="str">
        <f t="shared" si="31"/>
        <v/>
      </c>
      <c r="BE39" s="79" t="str">
        <f t="shared" si="32"/>
        <v>n/s</v>
      </c>
      <c r="BF39" s="78" t="str">
        <f t="shared" si="33"/>
        <v/>
      </c>
      <c r="BG39" s="79" t="str">
        <f t="shared" si="34"/>
        <v>n/s</v>
      </c>
      <c r="BH39" s="99"/>
      <c r="BI39" s="78" t="str">
        <f t="shared" si="35"/>
        <v/>
      </c>
      <c r="BJ39" s="79" t="str">
        <f t="shared" si="36"/>
        <v>n/s</v>
      </c>
      <c r="BK39" s="78" t="str">
        <f t="shared" si="37"/>
        <v/>
      </c>
      <c r="BL39" s="79" t="str">
        <f t="shared" si="38"/>
        <v>n/s</v>
      </c>
      <c r="BM39" s="99"/>
      <c r="BN39" s="78" t="str">
        <f t="shared" si="39"/>
        <v/>
      </c>
      <c r="BO39" s="79" t="str">
        <f t="shared" si="40"/>
        <v>n/s</v>
      </c>
      <c r="BP39" s="78" t="str">
        <f t="shared" si="41"/>
        <v/>
      </c>
      <c r="BQ39" s="79" t="str">
        <f t="shared" si="42"/>
        <v>n/s</v>
      </c>
      <c r="BR39" s="99"/>
      <c r="BS39" s="78" t="str">
        <f t="shared" si="43"/>
        <v/>
      </c>
      <c r="BT39" s="79" t="str">
        <f t="shared" si="44"/>
        <v>n/s</v>
      </c>
      <c r="BU39" s="78" t="str">
        <f t="shared" si="45"/>
        <v/>
      </c>
      <c r="BV39" s="79" t="str">
        <f t="shared" si="46"/>
        <v>n/s</v>
      </c>
      <c r="BW39" s="33"/>
      <c r="BX39" s="140">
        <f t="shared" si="47"/>
        <v>0</v>
      </c>
      <c r="BY39" s="81" t="str">
        <f t="shared" si="48"/>
        <v>n/s</v>
      </c>
      <c r="BZ39" s="96">
        <f t="shared" si="49"/>
        <v>0</v>
      </c>
      <c r="CA39" s="83">
        <v>35</v>
      </c>
      <c r="CB39" s="83">
        <f t="shared" si="100"/>
        <v>-25</v>
      </c>
      <c r="CC39" s="81" t="str">
        <f t="shared" si="50"/>
        <v>n/s</v>
      </c>
      <c r="CD39" s="96">
        <f t="shared" si="51"/>
        <v>0</v>
      </c>
      <c r="CE39" s="82">
        <f t="shared" si="52"/>
        <v>0</v>
      </c>
      <c r="CF39" s="111">
        <f t="shared" si="53"/>
        <v>10</v>
      </c>
      <c r="CG39" s="112">
        <f t="shared" si="54"/>
        <v>0</v>
      </c>
      <c r="CH39" s="83">
        <v>35</v>
      </c>
      <c r="CI39" s="83">
        <f t="shared" si="101"/>
        <v>-29</v>
      </c>
      <c r="CJ39" s="81" t="str">
        <f t="shared" si="55"/>
        <v>n/s</v>
      </c>
      <c r="CK39" s="96">
        <f t="shared" si="117"/>
        <v>0</v>
      </c>
      <c r="CL39" s="82">
        <f t="shared" si="56"/>
        <v>0</v>
      </c>
      <c r="CM39" s="111">
        <f t="shared" si="57"/>
        <v>10</v>
      </c>
      <c r="CN39" s="112">
        <f t="shared" si="58"/>
        <v>0</v>
      </c>
      <c r="CO39" s="83">
        <v>35</v>
      </c>
      <c r="CP39" s="83">
        <f t="shared" si="103"/>
        <v>-27</v>
      </c>
      <c r="CQ39" s="81" t="str">
        <f t="shared" si="59"/>
        <v>n/s</v>
      </c>
      <c r="CR39" s="96">
        <f t="shared" si="60"/>
        <v>0</v>
      </c>
      <c r="CS39" s="82">
        <f t="shared" si="61"/>
        <v>0</v>
      </c>
      <c r="CT39" s="111">
        <f t="shared" si="62"/>
        <v>10</v>
      </c>
      <c r="CU39" s="112">
        <f t="shared" si="63"/>
        <v>0</v>
      </c>
      <c r="CV39" s="83">
        <v>35</v>
      </c>
      <c r="CW39" s="83">
        <f t="shared" si="104"/>
        <v>-26</v>
      </c>
      <c r="CX39" s="81" t="str">
        <f t="shared" si="64"/>
        <v>n/s</v>
      </c>
      <c r="CY39" s="96">
        <f t="shared" si="65"/>
        <v>0</v>
      </c>
      <c r="CZ39" s="82">
        <f t="shared" si="66"/>
        <v>0</v>
      </c>
      <c r="DA39" s="111">
        <f t="shared" si="67"/>
        <v>10</v>
      </c>
      <c r="DB39" s="112">
        <f t="shared" si="68"/>
        <v>0</v>
      </c>
      <c r="DC39" s="83">
        <v>35</v>
      </c>
      <c r="DD39" s="83">
        <f t="shared" si="105"/>
        <v>-28</v>
      </c>
      <c r="DE39" s="81" t="str">
        <f t="shared" si="69"/>
        <v>n/s</v>
      </c>
      <c r="DF39" s="96">
        <f t="shared" si="70"/>
        <v>0</v>
      </c>
      <c r="DG39" s="82">
        <f t="shared" si="71"/>
        <v>0</v>
      </c>
      <c r="DH39" s="111">
        <f t="shared" si="72"/>
        <v>10</v>
      </c>
      <c r="DI39" s="112">
        <f t="shared" si="73"/>
        <v>0</v>
      </c>
      <c r="DJ39" s="83">
        <v>35</v>
      </c>
      <c r="DK39" s="83">
        <f t="shared" si="106"/>
        <v>-27</v>
      </c>
      <c r="DL39" s="81" t="str">
        <f t="shared" si="74"/>
        <v>n/s</v>
      </c>
      <c r="DM39" s="96">
        <f t="shared" si="75"/>
        <v>0</v>
      </c>
      <c r="DN39" s="82">
        <f t="shared" si="76"/>
        <v>0</v>
      </c>
      <c r="DO39" s="111">
        <f t="shared" si="77"/>
        <v>10</v>
      </c>
      <c r="DP39" s="112">
        <f t="shared" si="78"/>
        <v>0</v>
      </c>
      <c r="DQ39" s="112">
        <v>35</v>
      </c>
      <c r="DR39" s="83">
        <f t="shared" si="107"/>
        <v>-27</v>
      </c>
      <c r="DS39" s="81" t="str">
        <f t="shared" si="79"/>
        <v>n/s</v>
      </c>
      <c r="DT39" s="82">
        <f t="shared" si="108"/>
        <v>0</v>
      </c>
      <c r="DU39" s="82">
        <f t="shared" si="80"/>
        <v>0</v>
      </c>
      <c r="DV39" s="84">
        <f t="shared" si="81"/>
        <v>10</v>
      </c>
      <c r="DW39" s="112">
        <f t="shared" si="82"/>
        <v>0</v>
      </c>
      <c r="DX39" s="83">
        <v>35</v>
      </c>
      <c r="DY39" s="83">
        <f t="shared" si="109"/>
        <v>-27</v>
      </c>
      <c r="DZ39" s="81" t="str">
        <f t="shared" si="83"/>
        <v>n/s</v>
      </c>
      <c r="EA39" s="96">
        <f t="shared" si="110"/>
        <v>0</v>
      </c>
      <c r="EB39" s="82" t="str">
        <f t="shared" si="84"/>
        <v xml:space="preserve"> </v>
      </c>
      <c r="EC39" s="84" t="str">
        <f t="shared" si="85"/>
        <v xml:space="preserve"> </v>
      </c>
      <c r="ED39" s="112" t="str">
        <f t="shared" si="86"/>
        <v xml:space="preserve"> </v>
      </c>
      <c r="EE39" s="83">
        <v>35</v>
      </c>
      <c r="EF39" s="83">
        <f t="shared" si="111"/>
        <v>-34</v>
      </c>
      <c r="EG39" s="81" t="str">
        <f t="shared" si="87"/>
        <v>n/s</v>
      </c>
      <c r="EH39" s="96">
        <f t="shared" si="112"/>
        <v>0</v>
      </c>
      <c r="EI39" s="82" t="str">
        <f t="shared" si="88"/>
        <v xml:space="preserve"> </v>
      </c>
      <c r="EJ39" s="84" t="str">
        <f t="shared" si="89"/>
        <v xml:space="preserve"> </v>
      </c>
      <c r="EK39" s="112" t="str">
        <f t="shared" si="90"/>
        <v xml:space="preserve"> </v>
      </c>
      <c r="EL39" s="83">
        <v>35</v>
      </c>
      <c r="EM39" s="83">
        <f t="shared" si="113"/>
        <v>-34</v>
      </c>
      <c r="EN39" s="86">
        <f t="shared" si="91"/>
        <v>-99</v>
      </c>
      <c r="EO39" s="65"/>
      <c r="EP39" s="87">
        <f t="shared" si="92"/>
        <v>-99</v>
      </c>
      <c r="EQ39" s="88">
        <f t="shared" si="93"/>
        <v>14</v>
      </c>
      <c r="ER39" s="89">
        <f t="shared" si="94"/>
        <v>56</v>
      </c>
      <c r="ES39" s="90">
        <f t="shared" si="95"/>
        <v>-99</v>
      </c>
      <c r="ET39" s="91">
        <v>35</v>
      </c>
      <c r="EU39" s="91">
        <v>1</v>
      </c>
      <c r="EV39" s="84">
        <f t="shared" si="96"/>
        <v>14</v>
      </c>
      <c r="EW39" s="141">
        <f t="shared" si="97"/>
        <v>0</v>
      </c>
      <c r="EX39" s="93">
        <f t="shared" si="98"/>
        <v>0</v>
      </c>
    </row>
    <row r="40" spans="1:154" s="98" customFormat="1" ht="12.75" hidden="1" customHeight="1">
      <c r="A40" s="66">
        <v>32</v>
      </c>
      <c r="B40" s="48"/>
      <c r="C40" s="123"/>
      <c r="D40" s="123"/>
      <c r="E40" s="123"/>
      <c r="F40" s="124"/>
      <c r="G40" s="124"/>
      <c r="H40" s="124"/>
      <c r="I40" s="125"/>
      <c r="J40" s="113"/>
      <c r="K40" s="114"/>
      <c r="L40" s="114"/>
      <c r="M40" s="48"/>
      <c r="N40" s="48"/>
      <c r="O40" s="122"/>
      <c r="P40" s="94"/>
      <c r="Q40" s="73">
        <f t="shared" si="2"/>
        <v>0</v>
      </c>
      <c r="R40" s="73">
        <f t="shared" si="3"/>
        <v>0</v>
      </c>
      <c r="S40" s="74" t="s">
        <v>103</v>
      </c>
      <c r="T40" s="74"/>
      <c r="U40" s="140"/>
      <c r="V40" s="76">
        <f t="shared" si="4"/>
        <v>1.1034598385757082</v>
      </c>
      <c r="W40" s="76">
        <f t="shared" si="5"/>
        <v>1.0902922227569816</v>
      </c>
      <c r="X40" s="76">
        <f t="shared" si="6"/>
        <v>1.0764011115635999</v>
      </c>
      <c r="Y40" s="99"/>
      <c r="Z40" s="78" t="str">
        <f t="shared" si="7"/>
        <v/>
      </c>
      <c r="AA40" s="79" t="str">
        <f t="shared" si="8"/>
        <v>n/s</v>
      </c>
      <c r="AB40" s="78" t="str">
        <f t="shared" si="9"/>
        <v/>
      </c>
      <c r="AC40" s="79" t="str">
        <f t="shared" si="10"/>
        <v>n/s</v>
      </c>
      <c r="AD40" s="99"/>
      <c r="AE40" s="78" t="str">
        <f t="shared" si="11"/>
        <v/>
      </c>
      <c r="AF40" s="79" t="str">
        <f t="shared" si="12"/>
        <v>n/s</v>
      </c>
      <c r="AG40" s="78" t="str">
        <f t="shared" si="13"/>
        <v/>
      </c>
      <c r="AH40" s="79" t="str">
        <f t="shared" si="14"/>
        <v>n/s</v>
      </c>
      <c r="AI40" s="99"/>
      <c r="AJ40" s="78" t="str">
        <f t="shared" si="15"/>
        <v/>
      </c>
      <c r="AK40" s="79" t="str">
        <f t="shared" si="16"/>
        <v>n/s</v>
      </c>
      <c r="AL40" s="78" t="str">
        <f t="shared" si="17"/>
        <v/>
      </c>
      <c r="AM40" s="79" t="str">
        <f t="shared" si="18"/>
        <v>n/s</v>
      </c>
      <c r="AN40" s="99"/>
      <c r="AO40" s="78" t="str">
        <f t="shared" si="19"/>
        <v/>
      </c>
      <c r="AP40" s="79" t="str">
        <f t="shared" si="20"/>
        <v>n/s</v>
      </c>
      <c r="AQ40" s="78" t="str">
        <f t="shared" si="21"/>
        <v/>
      </c>
      <c r="AR40" s="79" t="str">
        <f t="shared" si="22"/>
        <v>n/s</v>
      </c>
      <c r="AS40" s="99"/>
      <c r="AT40" s="78" t="str">
        <f t="shared" si="23"/>
        <v/>
      </c>
      <c r="AU40" s="79" t="str">
        <f t="shared" si="24"/>
        <v>n/s</v>
      </c>
      <c r="AV40" s="78" t="str">
        <f t="shared" si="25"/>
        <v/>
      </c>
      <c r="AW40" s="79" t="str">
        <f t="shared" si="26"/>
        <v>n/s</v>
      </c>
      <c r="AX40" s="99"/>
      <c r="AY40" s="78" t="str">
        <f t="shared" si="27"/>
        <v/>
      </c>
      <c r="AZ40" s="79" t="str">
        <f t="shared" si="28"/>
        <v>n/s</v>
      </c>
      <c r="BA40" s="78" t="str">
        <f t="shared" si="29"/>
        <v/>
      </c>
      <c r="BB40" s="79" t="str">
        <f t="shared" si="30"/>
        <v>n/s</v>
      </c>
      <c r="BC40" s="99"/>
      <c r="BD40" s="78" t="str">
        <f t="shared" si="31"/>
        <v/>
      </c>
      <c r="BE40" s="79" t="str">
        <f t="shared" si="32"/>
        <v>n/s</v>
      </c>
      <c r="BF40" s="78" t="str">
        <f t="shared" si="33"/>
        <v/>
      </c>
      <c r="BG40" s="79" t="str">
        <f t="shared" si="34"/>
        <v>n/s</v>
      </c>
      <c r="BH40" s="99"/>
      <c r="BI40" s="78" t="str">
        <f t="shared" si="35"/>
        <v/>
      </c>
      <c r="BJ40" s="79" t="str">
        <f t="shared" si="36"/>
        <v>n/s</v>
      </c>
      <c r="BK40" s="78" t="str">
        <f t="shared" si="37"/>
        <v/>
      </c>
      <c r="BL40" s="79" t="str">
        <f t="shared" si="38"/>
        <v>n/s</v>
      </c>
      <c r="BM40" s="99"/>
      <c r="BN40" s="78" t="str">
        <f t="shared" si="39"/>
        <v/>
      </c>
      <c r="BO40" s="79" t="str">
        <f t="shared" si="40"/>
        <v>n/s</v>
      </c>
      <c r="BP40" s="78" t="str">
        <f t="shared" si="41"/>
        <v/>
      </c>
      <c r="BQ40" s="79" t="str">
        <f t="shared" si="42"/>
        <v>n/s</v>
      </c>
      <c r="BR40" s="99"/>
      <c r="BS40" s="78" t="str">
        <f t="shared" si="43"/>
        <v/>
      </c>
      <c r="BT40" s="79" t="str">
        <f t="shared" si="44"/>
        <v>n/s</v>
      </c>
      <c r="BU40" s="78" t="str">
        <f t="shared" si="45"/>
        <v/>
      </c>
      <c r="BV40" s="79" t="str">
        <f t="shared" si="46"/>
        <v>n/s</v>
      </c>
      <c r="BW40" s="33"/>
      <c r="BX40" s="140">
        <f t="shared" si="47"/>
        <v>0</v>
      </c>
      <c r="BY40" s="81" t="str">
        <f t="shared" si="48"/>
        <v>n/s</v>
      </c>
      <c r="BZ40" s="96">
        <f t="shared" si="49"/>
        <v>0</v>
      </c>
      <c r="CA40" s="83">
        <v>36</v>
      </c>
      <c r="CB40" s="83">
        <f t="shared" si="100"/>
        <v>-26</v>
      </c>
      <c r="CC40" s="81" t="str">
        <f t="shared" si="50"/>
        <v>n/s</v>
      </c>
      <c r="CD40" s="96">
        <f t="shared" si="51"/>
        <v>0</v>
      </c>
      <c r="CE40" s="82">
        <f t="shared" si="52"/>
        <v>0</v>
      </c>
      <c r="CF40" s="111">
        <f t="shared" si="53"/>
        <v>10</v>
      </c>
      <c r="CG40" s="112">
        <f t="shared" si="54"/>
        <v>0</v>
      </c>
      <c r="CH40" s="83">
        <v>36</v>
      </c>
      <c r="CI40" s="83">
        <f t="shared" si="101"/>
        <v>-30</v>
      </c>
      <c r="CJ40" s="81" t="str">
        <f t="shared" si="55"/>
        <v>n/s</v>
      </c>
      <c r="CK40" s="96">
        <f t="shared" si="117"/>
        <v>0</v>
      </c>
      <c r="CL40" s="82">
        <f t="shared" si="56"/>
        <v>0</v>
      </c>
      <c r="CM40" s="111">
        <f t="shared" si="57"/>
        <v>10</v>
      </c>
      <c r="CN40" s="112">
        <f t="shared" si="58"/>
        <v>0</v>
      </c>
      <c r="CO40" s="83">
        <v>36</v>
      </c>
      <c r="CP40" s="83">
        <f t="shared" si="103"/>
        <v>-28</v>
      </c>
      <c r="CQ40" s="81" t="str">
        <f t="shared" si="59"/>
        <v>n/s</v>
      </c>
      <c r="CR40" s="96">
        <f t="shared" si="60"/>
        <v>0</v>
      </c>
      <c r="CS40" s="82">
        <f t="shared" si="61"/>
        <v>0</v>
      </c>
      <c r="CT40" s="111">
        <f t="shared" si="62"/>
        <v>10</v>
      </c>
      <c r="CU40" s="112">
        <f t="shared" si="63"/>
        <v>0</v>
      </c>
      <c r="CV40" s="83">
        <v>36</v>
      </c>
      <c r="CW40" s="83">
        <f t="shared" si="104"/>
        <v>-27</v>
      </c>
      <c r="CX40" s="81" t="str">
        <f t="shared" si="64"/>
        <v>n/s</v>
      </c>
      <c r="CY40" s="96">
        <f t="shared" si="65"/>
        <v>0</v>
      </c>
      <c r="CZ40" s="82">
        <f t="shared" si="66"/>
        <v>0</v>
      </c>
      <c r="DA40" s="111">
        <f t="shared" si="67"/>
        <v>10</v>
      </c>
      <c r="DB40" s="112">
        <f t="shared" si="68"/>
        <v>0</v>
      </c>
      <c r="DC40" s="83">
        <v>36</v>
      </c>
      <c r="DD40" s="83">
        <f t="shared" si="105"/>
        <v>-29</v>
      </c>
      <c r="DE40" s="81" t="str">
        <f t="shared" si="69"/>
        <v>n/s</v>
      </c>
      <c r="DF40" s="96">
        <f t="shared" si="70"/>
        <v>0</v>
      </c>
      <c r="DG40" s="82">
        <f t="shared" si="71"/>
        <v>0</v>
      </c>
      <c r="DH40" s="111">
        <f t="shared" si="72"/>
        <v>10</v>
      </c>
      <c r="DI40" s="112">
        <f t="shared" si="73"/>
        <v>0</v>
      </c>
      <c r="DJ40" s="83">
        <v>36</v>
      </c>
      <c r="DK40" s="83">
        <f t="shared" si="106"/>
        <v>-28</v>
      </c>
      <c r="DL40" s="81" t="str">
        <f t="shared" si="74"/>
        <v>n/s</v>
      </c>
      <c r="DM40" s="96">
        <f t="shared" si="75"/>
        <v>0</v>
      </c>
      <c r="DN40" s="82">
        <f t="shared" si="76"/>
        <v>0</v>
      </c>
      <c r="DO40" s="111">
        <f t="shared" si="77"/>
        <v>10</v>
      </c>
      <c r="DP40" s="112">
        <f t="shared" si="78"/>
        <v>0</v>
      </c>
      <c r="DQ40" s="112">
        <v>36</v>
      </c>
      <c r="DR40" s="83">
        <f t="shared" si="107"/>
        <v>-28</v>
      </c>
      <c r="DS40" s="81" t="str">
        <f t="shared" si="79"/>
        <v>n/s</v>
      </c>
      <c r="DT40" s="82">
        <f t="shared" si="108"/>
        <v>0</v>
      </c>
      <c r="DU40" s="82">
        <f t="shared" si="80"/>
        <v>0</v>
      </c>
      <c r="DV40" s="84">
        <f t="shared" si="81"/>
        <v>10</v>
      </c>
      <c r="DW40" s="112">
        <f t="shared" si="82"/>
        <v>0</v>
      </c>
      <c r="DX40" s="83">
        <v>36</v>
      </c>
      <c r="DY40" s="83">
        <f t="shared" si="109"/>
        <v>-28</v>
      </c>
      <c r="DZ40" s="81" t="str">
        <f t="shared" si="83"/>
        <v>n/s</v>
      </c>
      <c r="EA40" s="96">
        <f t="shared" si="110"/>
        <v>0</v>
      </c>
      <c r="EB40" s="82" t="str">
        <f t="shared" si="84"/>
        <v xml:space="preserve"> </v>
      </c>
      <c r="EC40" s="84" t="str">
        <f t="shared" si="85"/>
        <v xml:space="preserve"> </v>
      </c>
      <c r="ED40" s="112" t="str">
        <f t="shared" si="86"/>
        <v xml:space="preserve"> </v>
      </c>
      <c r="EE40" s="83">
        <v>36</v>
      </c>
      <c r="EF40" s="83">
        <f t="shared" si="111"/>
        <v>-35</v>
      </c>
      <c r="EG40" s="81" t="str">
        <f t="shared" si="87"/>
        <v>n/s</v>
      </c>
      <c r="EH40" s="96">
        <f t="shared" si="112"/>
        <v>0</v>
      </c>
      <c r="EI40" s="82" t="str">
        <f t="shared" si="88"/>
        <v xml:space="preserve"> </v>
      </c>
      <c r="EJ40" s="84" t="str">
        <f t="shared" si="89"/>
        <v xml:space="preserve"> </v>
      </c>
      <c r="EK40" s="112" t="str">
        <f t="shared" si="90"/>
        <v xml:space="preserve"> </v>
      </c>
      <c r="EL40" s="83">
        <v>36</v>
      </c>
      <c r="EM40" s="83">
        <f t="shared" si="113"/>
        <v>-35</v>
      </c>
      <c r="EN40" s="86">
        <f t="shared" si="91"/>
        <v>-99</v>
      </c>
      <c r="EO40" s="65"/>
      <c r="EP40" s="87">
        <f t="shared" si="92"/>
        <v>-99</v>
      </c>
      <c r="EQ40" s="88">
        <f t="shared" si="93"/>
        <v>14</v>
      </c>
      <c r="ER40" s="89">
        <f t="shared" si="94"/>
        <v>56</v>
      </c>
      <c r="ES40" s="90">
        <f t="shared" si="95"/>
        <v>-99</v>
      </c>
      <c r="ET40" s="91">
        <v>36</v>
      </c>
      <c r="EU40" s="91">
        <v>1</v>
      </c>
      <c r="EV40" s="84">
        <f t="shared" si="96"/>
        <v>14</v>
      </c>
      <c r="EW40" s="141">
        <f t="shared" si="97"/>
        <v>0</v>
      </c>
      <c r="EX40" s="93">
        <f t="shared" si="98"/>
        <v>0</v>
      </c>
    </row>
    <row r="41" spans="1:154" s="98" customFormat="1" ht="12.75" hidden="1" customHeight="1">
      <c r="A41" s="142">
        <v>37</v>
      </c>
      <c r="B41" s="143"/>
      <c r="C41" s="67"/>
      <c r="D41" s="67"/>
      <c r="E41" s="67"/>
      <c r="F41" s="67"/>
      <c r="G41" s="67"/>
      <c r="H41" s="67"/>
      <c r="I41" s="68"/>
      <c r="J41" s="113"/>
      <c r="K41" s="114"/>
      <c r="L41" s="113"/>
      <c r="M41" s="115"/>
      <c r="N41" s="115"/>
      <c r="O41" s="144"/>
      <c r="P41" s="144"/>
      <c r="Q41" s="73">
        <f t="shared" si="2"/>
        <v>0</v>
      </c>
      <c r="R41" s="73">
        <f t="shared" si="3"/>
        <v>0</v>
      </c>
      <c r="S41" s="74" t="s">
        <v>103</v>
      </c>
      <c r="T41" s="74"/>
      <c r="U41" s="140"/>
      <c r="V41" s="76">
        <f t="shared" si="4"/>
        <v>1.1034598385757082</v>
      </c>
      <c r="W41" s="76">
        <f t="shared" si="5"/>
        <v>1.0902922227569816</v>
      </c>
      <c r="X41" s="76">
        <f t="shared" si="6"/>
        <v>1.0764011115635999</v>
      </c>
      <c r="Y41" s="99"/>
      <c r="Z41" s="78" t="str">
        <f t="shared" si="7"/>
        <v/>
      </c>
      <c r="AA41" s="79" t="str">
        <f t="shared" si="8"/>
        <v>n/s</v>
      </c>
      <c r="AB41" s="78" t="str">
        <f t="shared" si="9"/>
        <v/>
      </c>
      <c r="AC41" s="79" t="str">
        <f t="shared" si="10"/>
        <v>n/s</v>
      </c>
      <c r="AD41" s="99"/>
      <c r="AE41" s="78" t="str">
        <f t="shared" si="11"/>
        <v/>
      </c>
      <c r="AF41" s="79" t="str">
        <f t="shared" si="12"/>
        <v>n/s</v>
      </c>
      <c r="AG41" s="78" t="str">
        <f t="shared" si="13"/>
        <v/>
      </c>
      <c r="AH41" s="79" t="str">
        <f t="shared" si="14"/>
        <v>n/s</v>
      </c>
      <c r="AI41" s="99"/>
      <c r="AJ41" s="78" t="str">
        <f t="shared" si="15"/>
        <v/>
      </c>
      <c r="AK41" s="79" t="str">
        <f t="shared" si="16"/>
        <v>n/s</v>
      </c>
      <c r="AL41" s="78" t="str">
        <f t="shared" si="17"/>
        <v/>
      </c>
      <c r="AM41" s="79" t="str">
        <f t="shared" si="18"/>
        <v>n/s</v>
      </c>
      <c r="AN41" s="99"/>
      <c r="AO41" s="78" t="str">
        <f t="shared" si="19"/>
        <v/>
      </c>
      <c r="AP41" s="79" t="str">
        <f t="shared" si="20"/>
        <v>n/s</v>
      </c>
      <c r="AQ41" s="78" t="str">
        <f t="shared" si="21"/>
        <v/>
      </c>
      <c r="AR41" s="79" t="str">
        <f t="shared" si="22"/>
        <v>n/s</v>
      </c>
      <c r="AS41" s="99"/>
      <c r="AT41" s="78" t="str">
        <f t="shared" si="23"/>
        <v/>
      </c>
      <c r="AU41" s="79" t="str">
        <f t="shared" si="24"/>
        <v>n/s</v>
      </c>
      <c r="AV41" s="78" t="str">
        <f t="shared" si="25"/>
        <v/>
      </c>
      <c r="AW41" s="79" t="str">
        <f t="shared" si="26"/>
        <v>n/s</v>
      </c>
      <c r="AX41" s="99"/>
      <c r="AY41" s="78" t="str">
        <f t="shared" si="27"/>
        <v/>
      </c>
      <c r="AZ41" s="79" t="str">
        <f t="shared" si="28"/>
        <v>n/s</v>
      </c>
      <c r="BA41" s="78" t="str">
        <f t="shared" si="29"/>
        <v/>
      </c>
      <c r="BB41" s="79" t="str">
        <f t="shared" si="30"/>
        <v>n/s</v>
      </c>
      <c r="BC41" s="99"/>
      <c r="BD41" s="78" t="str">
        <f t="shared" si="31"/>
        <v/>
      </c>
      <c r="BE41" s="79" t="str">
        <f t="shared" si="32"/>
        <v>n/s</v>
      </c>
      <c r="BF41" s="78" t="str">
        <f t="shared" si="33"/>
        <v/>
      </c>
      <c r="BG41" s="79" t="str">
        <f t="shared" si="34"/>
        <v>n/s</v>
      </c>
      <c r="BH41" s="99"/>
      <c r="BI41" s="78" t="str">
        <f t="shared" si="35"/>
        <v/>
      </c>
      <c r="BJ41" s="79" t="str">
        <f t="shared" si="36"/>
        <v>n/s</v>
      </c>
      <c r="BK41" s="78" t="str">
        <f t="shared" si="37"/>
        <v/>
      </c>
      <c r="BL41" s="79" t="str">
        <f t="shared" si="38"/>
        <v>n/s</v>
      </c>
      <c r="BM41" s="99"/>
      <c r="BN41" s="78" t="str">
        <f t="shared" si="39"/>
        <v/>
      </c>
      <c r="BO41" s="79" t="str">
        <f t="shared" si="40"/>
        <v>n/s</v>
      </c>
      <c r="BP41" s="78" t="str">
        <f t="shared" si="41"/>
        <v/>
      </c>
      <c r="BQ41" s="79" t="str">
        <f t="shared" si="42"/>
        <v>n/s</v>
      </c>
      <c r="BR41" s="99"/>
      <c r="BS41" s="78" t="str">
        <f t="shared" si="43"/>
        <v/>
      </c>
      <c r="BT41" s="79" t="str">
        <f t="shared" si="44"/>
        <v>n/s</v>
      </c>
      <c r="BU41" s="78" t="str">
        <f t="shared" si="45"/>
        <v/>
      </c>
      <c r="BV41" s="79" t="str">
        <f t="shared" si="46"/>
        <v>n/s</v>
      </c>
      <c r="BW41" s="33"/>
      <c r="BX41" s="140">
        <f t="shared" si="47"/>
        <v>0</v>
      </c>
      <c r="BY41" s="81" t="str">
        <f t="shared" si="48"/>
        <v>n/s</v>
      </c>
      <c r="BZ41" s="96">
        <f t="shared" si="49"/>
        <v>0</v>
      </c>
      <c r="CA41" s="83">
        <v>37</v>
      </c>
      <c r="CB41" s="83">
        <f t="shared" si="100"/>
        <v>-27</v>
      </c>
      <c r="CC41" s="81" t="str">
        <f t="shared" si="50"/>
        <v>n/s</v>
      </c>
      <c r="CD41" s="96">
        <f t="shared" si="51"/>
        <v>0</v>
      </c>
      <c r="CE41" s="82">
        <f t="shared" si="52"/>
        <v>0</v>
      </c>
      <c r="CF41" s="111">
        <f t="shared" si="53"/>
        <v>10</v>
      </c>
      <c r="CG41" s="112">
        <f t="shared" si="54"/>
        <v>0</v>
      </c>
      <c r="CH41" s="83">
        <v>37</v>
      </c>
      <c r="CI41" s="83">
        <f t="shared" si="101"/>
        <v>-31</v>
      </c>
      <c r="CJ41" s="81" t="str">
        <f t="shared" si="55"/>
        <v>n/s</v>
      </c>
      <c r="CK41" s="96">
        <f t="shared" si="117"/>
        <v>0</v>
      </c>
      <c r="CL41" s="82">
        <f t="shared" si="56"/>
        <v>0</v>
      </c>
      <c r="CM41" s="111">
        <f t="shared" si="57"/>
        <v>10</v>
      </c>
      <c r="CN41" s="112">
        <f t="shared" si="58"/>
        <v>0</v>
      </c>
      <c r="CO41" s="83">
        <v>37</v>
      </c>
      <c r="CP41" s="83">
        <f t="shared" si="103"/>
        <v>-29</v>
      </c>
      <c r="CQ41" s="81" t="str">
        <f t="shared" si="59"/>
        <v>n/s</v>
      </c>
      <c r="CR41" s="96">
        <f t="shared" si="60"/>
        <v>0</v>
      </c>
      <c r="CS41" s="82">
        <f t="shared" si="61"/>
        <v>0</v>
      </c>
      <c r="CT41" s="111">
        <f t="shared" si="62"/>
        <v>10</v>
      </c>
      <c r="CU41" s="112">
        <f t="shared" si="63"/>
        <v>0</v>
      </c>
      <c r="CV41" s="83">
        <v>37</v>
      </c>
      <c r="CW41" s="83">
        <f t="shared" si="104"/>
        <v>-28</v>
      </c>
      <c r="CX41" s="81" t="str">
        <f t="shared" si="64"/>
        <v>n/s</v>
      </c>
      <c r="CY41" s="96">
        <f t="shared" si="65"/>
        <v>0</v>
      </c>
      <c r="CZ41" s="82">
        <f t="shared" si="66"/>
        <v>0</v>
      </c>
      <c r="DA41" s="111">
        <f t="shared" si="67"/>
        <v>10</v>
      </c>
      <c r="DB41" s="112">
        <f t="shared" si="68"/>
        <v>0</v>
      </c>
      <c r="DC41" s="83">
        <v>37</v>
      </c>
      <c r="DD41" s="83">
        <f t="shared" si="105"/>
        <v>-30</v>
      </c>
      <c r="DE41" s="81" t="str">
        <f t="shared" si="69"/>
        <v>n/s</v>
      </c>
      <c r="DF41" s="96">
        <f t="shared" si="70"/>
        <v>0</v>
      </c>
      <c r="DG41" s="82">
        <f t="shared" si="71"/>
        <v>0</v>
      </c>
      <c r="DH41" s="111">
        <f t="shared" si="72"/>
        <v>10</v>
      </c>
      <c r="DI41" s="112">
        <f t="shared" si="73"/>
        <v>0</v>
      </c>
      <c r="DJ41" s="83">
        <v>37</v>
      </c>
      <c r="DK41" s="83">
        <f t="shared" si="106"/>
        <v>-29</v>
      </c>
      <c r="DL41" s="81" t="str">
        <f t="shared" si="74"/>
        <v>n/s</v>
      </c>
      <c r="DM41" s="96">
        <f t="shared" si="75"/>
        <v>0</v>
      </c>
      <c r="DN41" s="82">
        <f t="shared" si="76"/>
        <v>0</v>
      </c>
      <c r="DO41" s="111">
        <f t="shared" si="77"/>
        <v>10</v>
      </c>
      <c r="DP41" s="112">
        <f t="shared" si="78"/>
        <v>0</v>
      </c>
      <c r="DQ41" s="112">
        <v>37</v>
      </c>
      <c r="DR41" s="83">
        <f t="shared" si="107"/>
        <v>-29</v>
      </c>
      <c r="DS41" s="81" t="str">
        <f t="shared" si="79"/>
        <v>n/s</v>
      </c>
      <c r="DT41" s="82">
        <f t="shared" si="108"/>
        <v>0</v>
      </c>
      <c r="DU41" s="82">
        <f t="shared" si="80"/>
        <v>0</v>
      </c>
      <c r="DV41" s="84">
        <f t="shared" si="81"/>
        <v>10</v>
      </c>
      <c r="DW41" s="112">
        <f t="shared" si="82"/>
        <v>0</v>
      </c>
      <c r="DX41" s="83">
        <v>37</v>
      </c>
      <c r="DY41" s="83">
        <f t="shared" si="109"/>
        <v>-29</v>
      </c>
      <c r="DZ41" s="81" t="str">
        <f t="shared" si="83"/>
        <v>n/s</v>
      </c>
      <c r="EA41" s="96">
        <f t="shared" si="110"/>
        <v>0</v>
      </c>
      <c r="EB41" s="82" t="str">
        <f t="shared" si="84"/>
        <v xml:space="preserve"> </v>
      </c>
      <c r="EC41" s="84" t="str">
        <f t="shared" si="85"/>
        <v xml:space="preserve"> </v>
      </c>
      <c r="ED41" s="112" t="str">
        <f t="shared" si="86"/>
        <v xml:space="preserve"> </v>
      </c>
      <c r="EE41" s="83">
        <v>37</v>
      </c>
      <c r="EF41" s="83">
        <f t="shared" si="111"/>
        <v>-36</v>
      </c>
      <c r="EG41" s="81" t="str">
        <f t="shared" si="87"/>
        <v>n/s</v>
      </c>
      <c r="EH41" s="96">
        <f t="shared" si="112"/>
        <v>0</v>
      </c>
      <c r="EI41" s="82" t="str">
        <f t="shared" si="88"/>
        <v xml:space="preserve"> </v>
      </c>
      <c r="EJ41" s="84" t="str">
        <f t="shared" si="89"/>
        <v xml:space="preserve"> </v>
      </c>
      <c r="EK41" s="112" t="str">
        <f t="shared" si="90"/>
        <v xml:space="preserve"> </v>
      </c>
      <c r="EL41" s="83">
        <v>37</v>
      </c>
      <c r="EM41" s="83">
        <f t="shared" si="113"/>
        <v>-36</v>
      </c>
      <c r="EN41" s="86">
        <f t="shared" si="91"/>
        <v>-99</v>
      </c>
      <c r="EO41" s="65"/>
      <c r="EP41" s="87">
        <f t="shared" si="92"/>
        <v>-99</v>
      </c>
      <c r="EQ41" s="88">
        <f t="shared" si="93"/>
        <v>14</v>
      </c>
      <c r="ER41" s="89">
        <f t="shared" si="94"/>
        <v>56</v>
      </c>
      <c r="ES41" s="90">
        <f t="shared" si="95"/>
        <v>-99</v>
      </c>
      <c r="ET41" s="91">
        <v>37</v>
      </c>
      <c r="EU41" s="91">
        <v>1</v>
      </c>
      <c r="EV41" s="84">
        <f t="shared" si="96"/>
        <v>14</v>
      </c>
      <c r="EW41" s="141">
        <f t="shared" si="97"/>
        <v>0</v>
      </c>
      <c r="EX41" s="93">
        <f t="shared" si="98"/>
        <v>0</v>
      </c>
    </row>
    <row r="42" spans="1:154" s="98" customFormat="1" ht="12.75" hidden="1" customHeight="1">
      <c r="A42" s="142">
        <v>38</v>
      </c>
      <c r="B42" s="143"/>
      <c r="C42" s="67"/>
      <c r="D42" s="67"/>
      <c r="E42" s="67"/>
      <c r="F42" s="67"/>
      <c r="G42" s="67"/>
      <c r="H42" s="67"/>
      <c r="I42" s="68"/>
      <c r="J42" s="113"/>
      <c r="K42" s="114"/>
      <c r="L42" s="113"/>
      <c r="M42" s="71"/>
      <c r="N42" s="143"/>
      <c r="O42" s="144"/>
      <c r="P42" s="144"/>
      <c r="Q42" s="73">
        <f t="shared" si="2"/>
        <v>0</v>
      </c>
      <c r="R42" s="73">
        <f t="shared" si="3"/>
        <v>0</v>
      </c>
      <c r="S42" s="74"/>
      <c r="T42" s="74"/>
      <c r="U42" s="140"/>
      <c r="V42" s="76">
        <f t="shared" si="4"/>
        <v>1.1034598385757082</v>
      </c>
      <c r="W42" s="76">
        <f t="shared" si="5"/>
        <v>1.0902922227569816</v>
      </c>
      <c r="X42" s="76">
        <f t="shared" si="6"/>
        <v>1.0764011115635999</v>
      </c>
      <c r="Y42" s="99"/>
      <c r="Z42" s="78" t="str">
        <f t="shared" si="7"/>
        <v/>
      </c>
      <c r="AA42" s="79" t="str">
        <f t="shared" si="8"/>
        <v>n/s</v>
      </c>
      <c r="AB42" s="78" t="str">
        <f t="shared" si="9"/>
        <v/>
      </c>
      <c r="AC42" s="79" t="str">
        <f t="shared" si="10"/>
        <v>n/s</v>
      </c>
      <c r="AD42" s="99"/>
      <c r="AE42" s="78" t="str">
        <f t="shared" si="11"/>
        <v/>
      </c>
      <c r="AF42" s="79" t="str">
        <f t="shared" si="12"/>
        <v>n/s</v>
      </c>
      <c r="AG42" s="78" t="str">
        <f t="shared" si="13"/>
        <v/>
      </c>
      <c r="AH42" s="79" t="str">
        <f t="shared" si="14"/>
        <v>n/s</v>
      </c>
      <c r="AI42" s="99"/>
      <c r="AJ42" s="78" t="str">
        <f t="shared" si="15"/>
        <v/>
      </c>
      <c r="AK42" s="79" t="str">
        <f t="shared" si="16"/>
        <v>n/s</v>
      </c>
      <c r="AL42" s="78" t="str">
        <f t="shared" si="17"/>
        <v/>
      </c>
      <c r="AM42" s="79" t="str">
        <f t="shared" si="18"/>
        <v>n/s</v>
      </c>
      <c r="AN42" s="99"/>
      <c r="AO42" s="78" t="str">
        <f t="shared" si="19"/>
        <v/>
      </c>
      <c r="AP42" s="79" t="str">
        <f t="shared" si="20"/>
        <v>n/s</v>
      </c>
      <c r="AQ42" s="78" t="str">
        <f t="shared" si="21"/>
        <v/>
      </c>
      <c r="AR42" s="79" t="str">
        <f t="shared" si="22"/>
        <v>n/s</v>
      </c>
      <c r="AS42" s="99"/>
      <c r="AT42" s="78" t="str">
        <f t="shared" si="23"/>
        <v/>
      </c>
      <c r="AU42" s="79" t="str">
        <f t="shared" si="24"/>
        <v>n/s</v>
      </c>
      <c r="AV42" s="78" t="str">
        <f t="shared" si="25"/>
        <v/>
      </c>
      <c r="AW42" s="79" t="str">
        <f t="shared" si="26"/>
        <v>n/s</v>
      </c>
      <c r="AX42" s="99"/>
      <c r="AY42" s="78" t="str">
        <f t="shared" si="27"/>
        <v/>
      </c>
      <c r="AZ42" s="79" t="str">
        <f t="shared" si="28"/>
        <v>n/s</v>
      </c>
      <c r="BA42" s="78" t="str">
        <f t="shared" si="29"/>
        <v/>
      </c>
      <c r="BB42" s="79" t="str">
        <f t="shared" si="30"/>
        <v>n/s</v>
      </c>
      <c r="BC42" s="99"/>
      <c r="BD42" s="78" t="str">
        <f t="shared" si="31"/>
        <v/>
      </c>
      <c r="BE42" s="79" t="str">
        <f t="shared" si="32"/>
        <v>n/s</v>
      </c>
      <c r="BF42" s="78" t="str">
        <f t="shared" si="33"/>
        <v/>
      </c>
      <c r="BG42" s="79" t="str">
        <f t="shared" si="34"/>
        <v>n/s</v>
      </c>
      <c r="BH42" s="99"/>
      <c r="BI42" s="78" t="str">
        <f t="shared" si="35"/>
        <v/>
      </c>
      <c r="BJ42" s="79" t="str">
        <f t="shared" si="36"/>
        <v>n/s</v>
      </c>
      <c r="BK42" s="78" t="str">
        <f t="shared" si="37"/>
        <v/>
      </c>
      <c r="BL42" s="79" t="str">
        <f t="shared" si="38"/>
        <v>n/s</v>
      </c>
      <c r="BM42" s="99"/>
      <c r="BN42" s="78" t="str">
        <f t="shared" si="39"/>
        <v/>
      </c>
      <c r="BO42" s="79" t="str">
        <f t="shared" si="40"/>
        <v>n/s</v>
      </c>
      <c r="BP42" s="78" t="str">
        <f t="shared" si="41"/>
        <v/>
      </c>
      <c r="BQ42" s="79" t="str">
        <f t="shared" si="42"/>
        <v>n/s</v>
      </c>
      <c r="BR42" s="99"/>
      <c r="BS42" s="78" t="str">
        <f t="shared" si="43"/>
        <v/>
      </c>
      <c r="BT42" s="79" t="str">
        <f t="shared" si="44"/>
        <v>n/s</v>
      </c>
      <c r="BU42" s="78" t="str">
        <f t="shared" si="45"/>
        <v/>
      </c>
      <c r="BV42" s="79" t="str">
        <f t="shared" si="46"/>
        <v>n/s</v>
      </c>
      <c r="BW42" s="33"/>
      <c r="BX42" s="140">
        <f t="shared" si="47"/>
        <v>0</v>
      </c>
      <c r="BY42" s="81" t="str">
        <f t="shared" si="48"/>
        <v>n/s</v>
      </c>
      <c r="BZ42" s="96">
        <f t="shared" si="49"/>
        <v>0</v>
      </c>
      <c r="CA42" s="83">
        <v>38</v>
      </c>
      <c r="CB42" s="83">
        <f t="shared" si="100"/>
        <v>-28</v>
      </c>
      <c r="CC42" s="81" t="str">
        <f t="shared" si="50"/>
        <v>n/s</v>
      </c>
      <c r="CD42" s="96">
        <f t="shared" si="51"/>
        <v>0</v>
      </c>
      <c r="CE42" s="82">
        <f t="shared" si="52"/>
        <v>0</v>
      </c>
      <c r="CF42" s="111">
        <f t="shared" si="53"/>
        <v>10</v>
      </c>
      <c r="CG42" s="112">
        <f t="shared" si="54"/>
        <v>0</v>
      </c>
      <c r="CH42" s="83">
        <v>38</v>
      </c>
      <c r="CI42" s="83">
        <f t="shared" si="101"/>
        <v>-32</v>
      </c>
      <c r="CJ42" s="81" t="str">
        <f t="shared" si="55"/>
        <v>n/s</v>
      </c>
      <c r="CK42" s="96">
        <f t="shared" si="117"/>
        <v>0</v>
      </c>
      <c r="CL42" s="82">
        <f t="shared" si="56"/>
        <v>0</v>
      </c>
      <c r="CM42" s="111">
        <f t="shared" si="57"/>
        <v>10</v>
      </c>
      <c r="CN42" s="112">
        <f t="shared" si="58"/>
        <v>0</v>
      </c>
      <c r="CO42" s="83">
        <v>38</v>
      </c>
      <c r="CP42" s="83">
        <f t="shared" si="103"/>
        <v>-30</v>
      </c>
      <c r="CQ42" s="81" t="str">
        <f t="shared" si="59"/>
        <v>n/s</v>
      </c>
      <c r="CR42" s="96">
        <f t="shared" si="60"/>
        <v>0</v>
      </c>
      <c r="CS42" s="82">
        <f t="shared" si="61"/>
        <v>0</v>
      </c>
      <c r="CT42" s="111">
        <f t="shared" si="62"/>
        <v>10</v>
      </c>
      <c r="CU42" s="112">
        <f t="shared" si="63"/>
        <v>0</v>
      </c>
      <c r="CV42" s="83">
        <v>38</v>
      </c>
      <c r="CW42" s="83">
        <f t="shared" si="104"/>
        <v>-29</v>
      </c>
      <c r="CX42" s="81" t="str">
        <f t="shared" si="64"/>
        <v>n/s</v>
      </c>
      <c r="CY42" s="96">
        <f t="shared" si="65"/>
        <v>0</v>
      </c>
      <c r="CZ42" s="82">
        <f t="shared" si="66"/>
        <v>0</v>
      </c>
      <c r="DA42" s="111">
        <f t="shared" si="67"/>
        <v>10</v>
      </c>
      <c r="DB42" s="112">
        <f t="shared" si="68"/>
        <v>0</v>
      </c>
      <c r="DC42" s="83">
        <v>38</v>
      </c>
      <c r="DD42" s="83">
        <f t="shared" si="105"/>
        <v>-31</v>
      </c>
      <c r="DE42" s="81" t="str">
        <f t="shared" si="69"/>
        <v>n/s</v>
      </c>
      <c r="DF42" s="96">
        <f t="shared" si="70"/>
        <v>0</v>
      </c>
      <c r="DG42" s="82">
        <f t="shared" si="71"/>
        <v>0</v>
      </c>
      <c r="DH42" s="111">
        <f t="shared" si="72"/>
        <v>10</v>
      </c>
      <c r="DI42" s="112">
        <f t="shared" si="73"/>
        <v>0</v>
      </c>
      <c r="DJ42" s="83">
        <v>38</v>
      </c>
      <c r="DK42" s="83">
        <f t="shared" si="106"/>
        <v>-30</v>
      </c>
      <c r="DL42" s="81" t="str">
        <f t="shared" si="74"/>
        <v>n/s</v>
      </c>
      <c r="DM42" s="96">
        <f t="shared" si="75"/>
        <v>0</v>
      </c>
      <c r="DN42" s="82">
        <f t="shared" si="76"/>
        <v>0</v>
      </c>
      <c r="DO42" s="111">
        <f t="shared" si="77"/>
        <v>10</v>
      </c>
      <c r="DP42" s="112">
        <f t="shared" si="78"/>
        <v>0</v>
      </c>
      <c r="DQ42" s="112">
        <v>38</v>
      </c>
      <c r="DR42" s="83">
        <f t="shared" si="107"/>
        <v>-30</v>
      </c>
      <c r="DS42" s="81" t="str">
        <f t="shared" si="79"/>
        <v>n/s</v>
      </c>
      <c r="DT42" s="82">
        <f t="shared" si="108"/>
        <v>0</v>
      </c>
      <c r="DU42" s="82">
        <f t="shared" si="80"/>
        <v>0</v>
      </c>
      <c r="DV42" s="84">
        <f t="shared" si="81"/>
        <v>10</v>
      </c>
      <c r="DW42" s="112">
        <f t="shared" si="82"/>
        <v>0</v>
      </c>
      <c r="DX42" s="83">
        <v>38</v>
      </c>
      <c r="DY42" s="83">
        <f t="shared" si="109"/>
        <v>-30</v>
      </c>
      <c r="DZ42" s="81" t="str">
        <f t="shared" si="83"/>
        <v>n/s</v>
      </c>
      <c r="EA42" s="96">
        <f t="shared" si="110"/>
        <v>0</v>
      </c>
      <c r="EB42" s="82" t="str">
        <f t="shared" si="84"/>
        <v xml:space="preserve"> </v>
      </c>
      <c r="EC42" s="84" t="str">
        <f t="shared" si="85"/>
        <v xml:space="preserve"> </v>
      </c>
      <c r="ED42" s="112" t="str">
        <f t="shared" si="86"/>
        <v xml:space="preserve"> </v>
      </c>
      <c r="EE42" s="83">
        <v>38</v>
      </c>
      <c r="EF42" s="83">
        <f t="shared" si="111"/>
        <v>-37</v>
      </c>
      <c r="EG42" s="81" t="str">
        <f t="shared" si="87"/>
        <v>n/s</v>
      </c>
      <c r="EH42" s="96">
        <f t="shared" si="112"/>
        <v>0</v>
      </c>
      <c r="EI42" s="82" t="str">
        <f t="shared" si="88"/>
        <v xml:space="preserve"> </v>
      </c>
      <c r="EJ42" s="84" t="str">
        <f t="shared" si="89"/>
        <v xml:space="preserve"> </v>
      </c>
      <c r="EK42" s="112" t="str">
        <f t="shared" si="90"/>
        <v xml:space="preserve"> </v>
      </c>
      <c r="EL42" s="83">
        <v>38</v>
      </c>
      <c r="EM42" s="83">
        <f t="shared" si="113"/>
        <v>-37</v>
      </c>
      <c r="EN42" s="86">
        <f t="shared" si="91"/>
        <v>-99</v>
      </c>
      <c r="EO42" s="65"/>
      <c r="EP42" s="87">
        <f t="shared" si="92"/>
        <v>-99</v>
      </c>
      <c r="EQ42" s="88">
        <f t="shared" si="93"/>
        <v>14</v>
      </c>
      <c r="ER42" s="89">
        <f t="shared" si="94"/>
        <v>56</v>
      </c>
      <c r="ES42" s="90">
        <f t="shared" si="95"/>
        <v>-99</v>
      </c>
      <c r="ET42" s="91">
        <v>38</v>
      </c>
      <c r="EU42" s="91">
        <v>1</v>
      </c>
      <c r="EV42" s="84">
        <f t="shared" si="96"/>
        <v>14</v>
      </c>
      <c r="EW42" s="141">
        <f t="shared" si="97"/>
        <v>0</v>
      </c>
      <c r="EX42" s="93">
        <f t="shared" si="98"/>
        <v>0</v>
      </c>
    </row>
    <row r="43" spans="1:154" s="98" customFormat="1" ht="15" hidden="1" customHeight="1">
      <c r="A43" s="142">
        <v>39</v>
      </c>
      <c r="B43" s="143"/>
      <c r="C43" s="67"/>
      <c r="D43" s="67"/>
      <c r="E43" s="67"/>
      <c r="F43" s="67"/>
      <c r="G43" s="67"/>
      <c r="H43" s="145"/>
      <c r="I43" s="68"/>
      <c r="J43" s="113"/>
      <c r="K43" s="114"/>
      <c r="L43" s="113"/>
      <c r="M43" s="71"/>
      <c r="N43" s="143"/>
      <c r="O43" s="146"/>
      <c r="P43" s="147"/>
      <c r="Q43" s="73">
        <f t="shared" si="2"/>
        <v>0</v>
      </c>
      <c r="R43" s="73">
        <f t="shared" si="3"/>
        <v>0</v>
      </c>
      <c r="S43" s="74"/>
      <c r="T43" s="74"/>
      <c r="U43" s="140"/>
      <c r="V43" s="76">
        <f t="shared" si="4"/>
        <v>1.1034598385757082</v>
      </c>
      <c r="W43" s="76">
        <f t="shared" si="5"/>
        <v>1.0902922227569816</v>
      </c>
      <c r="X43" s="76">
        <f t="shared" si="6"/>
        <v>1.0764011115635999</v>
      </c>
      <c r="Y43" s="99"/>
      <c r="Z43" s="78" t="str">
        <f t="shared" si="7"/>
        <v/>
      </c>
      <c r="AA43" s="79" t="str">
        <f t="shared" si="8"/>
        <v>n/s</v>
      </c>
      <c r="AB43" s="78" t="str">
        <f t="shared" si="9"/>
        <v/>
      </c>
      <c r="AC43" s="79" t="str">
        <f t="shared" si="10"/>
        <v>n/s</v>
      </c>
      <c r="AD43" s="99"/>
      <c r="AE43" s="78" t="str">
        <f t="shared" si="11"/>
        <v/>
      </c>
      <c r="AF43" s="79" t="str">
        <f t="shared" si="12"/>
        <v>n/s</v>
      </c>
      <c r="AG43" s="78" t="str">
        <f t="shared" si="13"/>
        <v/>
      </c>
      <c r="AH43" s="79" t="str">
        <f t="shared" si="14"/>
        <v>n/s</v>
      </c>
      <c r="AI43" s="99"/>
      <c r="AJ43" s="78" t="str">
        <f t="shared" si="15"/>
        <v/>
      </c>
      <c r="AK43" s="79" t="str">
        <f t="shared" si="16"/>
        <v>n/s</v>
      </c>
      <c r="AL43" s="78" t="str">
        <f t="shared" si="17"/>
        <v/>
      </c>
      <c r="AM43" s="79" t="str">
        <f t="shared" si="18"/>
        <v>n/s</v>
      </c>
      <c r="AN43" s="99"/>
      <c r="AO43" s="78" t="str">
        <f t="shared" si="19"/>
        <v/>
      </c>
      <c r="AP43" s="79" t="str">
        <f t="shared" si="20"/>
        <v>n/s</v>
      </c>
      <c r="AQ43" s="78" t="str">
        <f t="shared" si="21"/>
        <v/>
      </c>
      <c r="AR43" s="79" t="str">
        <f t="shared" si="22"/>
        <v>n/s</v>
      </c>
      <c r="AS43" s="99"/>
      <c r="AT43" s="78" t="str">
        <f t="shared" si="23"/>
        <v/>
      </c>
      <c r="AU43" s="79" t="str">
        <f t="shared" si="24"/>
        <v>n/s</v>
      </c>
      <c r="AV43" s="78" t="str">
        <f t="shared" si="25"/>
        <v/>
      </c>
      <c r="AW43" s="79" t="str">
        <f t="shared" si="26"/>
        <v>n/s</v>
      </c>
      <c r="AX43" s="99"/>
      <c r="AY43" s="78" t="str">
        <f t="shared" si="27"/>
        <v/>
      </c>
      <c r="AZ43" s="79" t="str">
        <f t="shared" si="28"/>
        <v>n/s</v>
      </c>
      <c r="BA43" s="78" t="str">
        <f t="shared" si="29"/>
        <v/>
      </c>
      <c r="BB43" s="79" t="str">
        <f t="shared" si="30"/>
        <v>n/s</v>
      </c>
      <c r="BC43" s="99"/>
      <c r="BD43" s="78" t="str">
        <f t="shared" si="31"/>
        <v/>
      </c>
      <c r="BE43" s="79" t="str">
        <f t="shared" si="32"/>
        <v>n/s</v>
      </c>
      <c r="BF43" s="78" t="str">
        <f t="shared" si="33"/>
        <v/>
      </c>
      <c r="BG43" s="79" t="str">
        <f t="shared" si="34"/>
        <v>n/s</v>
      </c>
      <c r="BH43" s="99"/>
      <c r="BI43" s="78" t="str">
        <f t="shared" si="35"/>
        <v/>
      </c>
      <c r="BJ43" s="79" t="str">
        <f t="shared" si="36"/>
        <v>n/s</v>
      </c>
      <c r="BK43" s="78" t="str">
        <f t="shared" si="37"/>
        <v/>
      </c>
      <c r="BL43" s="79" t="str">
        <f t="shared" si="38"/>
        <v>n/s</v>
      </c>
      <c r="BM43" s="99"/>
      <c r="BN43" s="78" t="str">
        <f t="shared" si="39"/>
        <v/>
      </c>
      <c r="BO43" s="79" t="str">
        <f t="shared" si="40"/>
        <v>n/s</v>
      </c>
      <c r="BP43" s="78" t="str">
        <f t="shared" si="41"/>
        <v/>
      </c>
      <c r="BQ43" s="79" t="str">
        <f t="shared" si="42"/>
        <v>n/s</v>
      </c>
      <c r="BR43" s="99"/>
      <c r="BS43" s="78" t="str">
        <f t="shared" si="43"/>
        <v/>
      </c>
      <c r="BT43" s="79" t="str">
        <f t="shared" si="44"/>
        <v>n/s</v>
      </c>
      <c r="BU43" s="78" t="str">
        <f t="shared" si="45"/>
        <v/>
      </c>
      <c r="BV43" s="79" t="str">
        <f t="shared" si="46"/>
        <v>n/s</v>
      </c>
      <c r="BW43" s="33"/>
      <c r="BX43" s="140">
        <f t="shared" si="47"/>
        <v>0</v>
      </c>
      <c r="BY43" s="81" t="str">
        <f t="shared" si="48"/>
        <v>n/s</v>
      </c>
      <c r="BZ43" s="96">
        <f t="shared" si="49"/>
        <v>0</v>
      </c>
      <c r="CA43" s="83">
        <v>39</v>
      </c>
      <c r="CB43" s="83">
        <f t="shared" si="100"/>
        <v>-29</v>
      </c>
      <c r="CC43" s="81" t="str">
        <f t="shared" si="50"/>
        <v>n/s</v>
      </c>
      <c r="CD43" s="96">
        <f t="shared" si="51"/>
        <v>0</v>
      </c>
      <c r="CE43" s="82">
        <f t="shared" si="52"/>
        <v>0</v>
      </c>
      <c r="CF43" s="111">
        <f t="shared" si="53"/>
        <v>10</v>
      </c>
      <c r="CG43" s="112">
        <f t="shared" si="54"/>
        <v>0</v>
      </c>
      <c r="CH43" s="83">
        <v>39</v>
      </c>
      <c r="CI43" s="83">
        <f t="shared" si="101"/>
        <v>-33</v>
      </c>
      <c r="CJ43" s="81" t="str">
        <f t="shared" si="55"/>
        <v>n/s</v>
      </c>
      <c r="CK43" s="96">
        <f t="shared" si="117"/>
        <v>0</v>
      </c>
      <c r="CL43" s="82">
        <f t="shared" si="56"/>
        <v>0</v>
      </c>
      <c r="CM43" s="111">
        <f t="shared" si="57"/>
        <v>10</v>
      </c>
      <c r="CN43" s="112">
        <f t="shared" si="58"/>
        <v>0</v>
      </c>
      <c r="CO43" s="83">
        <v>39</v>
      </c>
      <c r="CP43" s="83">
        <f t="shared" si="103"/>
        <v>-31</v>
      </c>
      <c r="CQ43" s="81" t="str">
        <f t="shared" si="59"/>
        <v>n/s</v>
      </c>
      <c r="CR43" s="96">
        <f t="shared" si="60"/>
        <v>0</v>
      </c>
      <c r="CS43" s="82">
        <f t="shared" si="61"/>
        <v>0</v>
      </c>
      <c r="CT43" s="111">
        <f t="shared" si="62"/>
        <v>10</v>
      </c>
      <c r="CU43" s="112">
        <f t="shared" si="63"/>
        <v>0</v>
      </c>
      <c r="CV43" s="83">
        <v>39</v>
      </c>
      <c r="CW43" s="83">
        <f t="shared" si="104"/>
        <v>-30</v>
      </c>
      <c r="CX43" s="81" t="str">
        <f t="shared" si="64"/>
        <v>n/s</v>
      </c>
      <c r="CY43" s="96">
        <f t="shared" si="65"/>
        <v>0</v>
      </c>
      <c r="CZ43" s="82">
        <f t="shared" si="66"/>
        <v>0</v>
      </c>
      <c r="DA43" s="111">
        <f t="shared" si="67"/>
        <v>10</v>
      </c>
      <c r="DB43" s="112">
        <f t="shared" si="68"/>
        <v>0</v>
      </c>
      <c r="DC43" s="83">
        <v>39</v>
      </c>
      <c r="DD43" s="83">
        <f t="shared" si="105"/>
        <v>-32</v>
      </c>
      <c r="DE43" s="81" t="str">
        <f t="shared" si="69"/>
        <v>n/s</v>
      </c>
      <c r="DF43" s="96">
        <f t="shared" si="70"/>
        <v>0</v>
      </c>
      <c r="DG43" s="82">
        <f t="shared" si="71"/>
        <v>0</v>
      </c>
      <c r="DH43" s="111">
        <f t="shared" si="72"/>
        <v>10</v>
      </c>
      <c r="DI43" s="112">
        <f t="shared" si="73"/>
        <v>0</v>
      </c>
      <c r="DJ43" s="83">
        <v>39</v>
      </c>
      <c r="DK43" s="83">
        <f t="shared" si="106"/>
        <v>-31</v>
      </c>
      <c r="DL43" s="81" t="str">
        <f t="shared" si="74"/>
        <v>n/s</v>
      </c>
      <c r="DM43" s="96">
        <f t="shared" si="75"/>
        <v>0</v>
      </c>
      <c r="DN43" s="82">
        <f t="shared" si="76"/>
        <v>0</v>
      </c>
      <c r="DO43" s="111">
        <f t="shared" si="77"/>
        <v>10</v>
      </c>
      <c r="DP43" s="112">
        <f t="shared" si="78"/>
        <v>0</v>
      </c>
      <c r="DQ43" s="112">
        <v>39</v>
      </c>
      <c r="DR43" s="83">
        <f t="shared" si="107"/>
        <v>-31</v>
      </c>
      <c r="DS43" s="81" t="str">
        <f t="shared" si="79"/>
        <v>n/s</v>
      </c>
      <c r="DT43" s="82">
        <f t="shared" si="108"/>
        <v>0</v>
      </c>
      <c r="DU43" s="82">
        <f t="shared" si="80"/>
        <v>0</v>
      </c>
      <c r="DV43" s="84">
        <f t="shared" si="81"/>
        <v>10</v>
      </c>
      <c r="DW43" s="112">
        <f t="shared" si="82"/>
        <v>0</v>
      </c>
      <c r="DX43" s="83">
        <v>39</v>
      </c>
      <c r="DY43" s="83">
        <f t="shared" si="109"/>
        <v>-31</v>
      </c>
      <c r="DZ43" s="81" t="str">
        <f t="shared" si="83"/>
        <v>n/s</v>
      </c>
      <c r="EA43" s="96">
        <f t="shared" si="110"/>
        <v>0</v>
      </c>
      <c r="EB43" s="82" t="str">
        <f t="shared" si="84"/>
        <v xml:space="preserve"> </v>
      </c>
      <c r="EC43" s="84" t="str">
        <f t="shared" si="85"/>
        <v xml:space="preserve"> </v>
      </c>
      <c r="ED43" s="112" t="str">
        <f t="shared" si="86"/>
        <v xml:space="preserve"> </v>
      </c>
      <c r="EE43" s="83">
        <v>39</v>
      </c>
      <c r="EF43" s="83">
        <f t="shared" si="111"/>
        <v>-38</v>
      </c>
      <c r="EG43" s="81" t="str">
        <f t="shared" si="87"/>
        <v>n/s</v>
      </c>
      <c r="EH43" s="96">
        <f t="shared" si="112"/>
        <v>0</v>
      </c>
      <c r="EI43" s="82" t="str">
        <f t="shared" si="88"/>
        <v xml:space="preserve"> </v>
      </c>
      <c r="EJ43" s="84" t="str">
        <f t="shared" si="89"/>
        <v xml:space="preserve"> </v>
      </c>
      <c r="EK43" s="112" t="str">
        <f t="shared" si="90"/>
        <v xml:space="preserve"> </v>
      </c>
      <c r="EL43" s="83">
        <v>39</v>
      </c>
      <c r="EM43" s="83">
        <f t="shared" si="113"/>
        <v>-38</v>
      </c>
      <c r="EN43" s="86">
        <f t="shared" si="91"/>
        <v>-99</v>
      </c>
      <c r="EO43" s="65"/>
      <c r="EP43" s="87">
        <f t="shared" si="92"/>
        <v>-99</v>
      </c>
      <c r="EQ43" s="88">
        <f t="shared" si="93"/>
        <v>14</v>
      </c>
      <c r="ER43" s="89">
        <f t="shared" si="94"/>
        <v>56</v>
      </c>
      <c r="ES43" s="90">
        <f t="shared" si="95"/>
        <v>-99</v>
      </c>
      <c r="ET43" s="91">
        <v>39</v>
      </c>
      <c r="EU43" s="91">
        <v>1</v>
      </c>
      <c r="EV43" s="84">
        <f t="shared" si="96"/>
        <v>14</v>
      </c>
      <c r="EW43" s="141">
        <f t="shared" si="97"/>
        <v>0</v>
      </c>
      <c r="EX43" s="93">
        <f t="shared" si="98"/>
        <v>0</v>
      </c>
    </row>
    <row r="44" spans="1:154" s="98" customFormat="1" ht="12.75" hidden="1" customHeight="1">
      <c r="A44" s="142">
        <v>40</v>
      </c>
      <c r="B44" s="143"/>
      <c r="C44" s="67"/>
      <c r="D44" s="67"/>
      <c r="E44" s="67"/>
      <c r="F44" s="67"/>
      <c r="G44" s="67"/>
      <c r="H44" s="67"/>
      <c r="I44" s="68"/>
      <c r="J44" s="113"/>
      <c r="K44" s="114"/>
      <c r="L44" s="113"/>
      <c r="M44" s="71"/>
      <c r="N44" s="143"/>
      <c r="O44" s="144"/>
      <c r="P44"/>
      <c r="Q44" s="73">
        <f t="shared" si="2"/>
        <v>0</v>
      </c>
      <c r="R44" s="73">
        <f t="shared" si="3"/>
        <v>0</v>
      </c>
      <c r="S44" s="74"/>
      <c r="T44" s="74"/>
      <c r="U44" s="140"/>
      <c r="V44" s="76">
        <f t="shared" si="4"/>
        <v>1.1034598385757082</v>
      </c>
      <c r="W44" s="76">
        <f t="shared" si="5"/>
        <v>1.0902922227569816</v>
      </c>
      <c r="X44" s="76">
        <f t="shared" si="6"/>
        <v>1.0764011115635999</v>
      </c>
      <c r="Y44" s="99"/>
      <c r="Z44" s="78" t="str">
        <f t="shared" si="7"/>
        <v/>
      </c>
      <c r="AA44" s="79" t="str">
        <f t="shared" si="8"/>
        <v>n/s</v>
      </c>
      <c r="AB44" s="78" t="str">
        <f t="shared" si="9"/>
        <v/>
      </c>
      <c r="AC44" s="79" t="str">
        <f t="shared" si="10"/>
        <v>n/s</v>
      </c>
      <c r="AD44" s="99"/>
      <c r="AE44" s="78" t="str">
        <f t="shared" si="11"/>
        <v/>
      </c>
      <c r="AF44" s="79" t="str">
        <f t="shared" si="12"/>
        <v>n/s</v>
      </c>
      <c r="AG44" s="78" t="str">
        <f t="shared" si="13"/>
        <v/>
      </c>
      <c r="AH44" s="79" t="str">
        <f t="shared" si="14"/>
        <v>n/s</v>
      </c>
      <c r="AI44" s="99"/>
      <c r="AJ44" s="78" t="str">
        <f t="shared" si="15"/>
        <v/>
      </c>
      <c r="AK44" s="79" t="str">
        <f t="shared" si="16"/>
        <v>n/s</v>
      </c>
      <c r="AL44" s="78" t="str">
        <f t="shared" si="17"/>
        <v/>
      </c>
      <c r="AM44" s="79" t="str">
        <f t="shared" si="18"/>
        <v>n/s</v>
      </c>
      <c r="AN44" s="99"/>
      <c r="AO44" s="78" t="str">
        <f t="shared" si="19"/>
        <v/>
      </c>
      <c r="AP44" s="79" t="str">
        <f t="shared" si="20"/>
        <v>n/s</v>
      </c>
      <c r="AQ44" s="78" t="str">
        <f t="shared" si="21"/>
        <v/>
      </c>
      <c r="AR44" s="79" t="str">
        <f t="shared" si="22"/>
        <v>n/s</v>
      </c>
      <c r="AS44" s="99"/>
      <c r="AT44" s="78" t="str">
        <f t="shared" si="23"/>
        <v/>
      </c>
      <c r="AU44" s="79" t="str">
        <f t="shared" si="24"/>
        <v>n/s</v>
      </c>
      <c r="AV44" s="78" t="str">
        <f t="shared" si="25"/>
        <v/>
      </c>
      <c r="AW44" s="79" t="str">
        <f t="shared" si="26"/>
        <v>n/s</v>
      </c>
      <c r="AX44" s="99"/>
      <c r="AY44" s="78" t="str">
        <f t="shared" si="27"/>
        <v/>
      </c>
      <c r="AZ44" s="79" t="str">
        <f t="shared" si="28"/>
        <v>n/s</v>
      </c>
      <c r="BA44" s="78" t="str">
        <f t="shared" si="29"/>
        <v/>
      </c>
      <c r="BB44" s="79" t="str">
        <f t="shared" si="30"/>
        <v>n/s</v>
      </c>
      <c r="BC44" s="99"/>
      <c r="BD44" s="78" t="str">
        <f t="shared" si="31"/>
        <v/>
      </c>
      <c r="BE44" s="79" t="str">
        <f t="shared" si="32"/>
        <v>n/s</v>
      </c>
      <c r="BF44" s="78" t="str">
        <f t="shared" si="33"/>
        <v/>
      </c>
      <c r="BG44" s="79" t="str">
        <f t="shared" si="34"/>
        <v>n/s</v>
      </c>
      <c r="BH44" s="99"/>
      <c r="BI44" s="78" t="str">
        <f t="shared" si="35"/>
        <v/>
      </c>
      <c r="BJ44" s="79" t="str">
        <f t="shared" si="36"/>
        <v>n/s</v>
      </c>
      <c r="BK44" s="78" t="str">
        <f t="shared" si="37"/>
        <v/>
      </c>
      <c r="BL44" s="79" t="str">
        <f t="shared" si="38"/>
        <v>n/s</v>
      </c>
      <c r="BM44" s="99"/>
      <c r="BN44" s="78" t="str">
        <f t="shared" si="39"/>
        <v/>
      </c>
      <c r="BO44" s="79" t="str">
        <f t="shared" si="40"/>
        <v>n/s</v>
      </c>
      <c r="BP44" s="78" t="str">
        <f t="shared" si="41"/>
        <v/>
      </c>
      <c r="BQ44" s="79" t="str">
        <f t="shared" si="42"/>
        <v>n/s</v>
      </c>
      <c r="BR44" s="99"/>
      <c r="BS44" s="78" t="str">
        <f t="shared" si="43"/>
        <v/>
      </c>
      <c r="BT44" s="79" t="str">
        <f t="shared" si="44"/>
        <v>n/s</v>
      </c>
      <c r="BU44" s="78" t="str">
        <f t="shared" si="45"/>
        <v/>
      </c>
      <c r="BV44" s="79" t="str">
        <f t="shared" si="46"/>
        <v>n/s</v>
      </c>
      <c r="BW44" s="33"/>
      <c r="BX44" s="140">
        <f t="shared" si="47"/>
        <v>0</v>
      </c>
      <c r="BY44" s="81" t="str">
        <f t="shared" si="48"/>
        <v>n/s</v>
      </c>
      <c r="BZ44" s="96">
        <f t="shared" si="49"/>
        <v>0</v>
      </c>
      <c r="CA44" s="83">
        <v>40</v>
      </c>
      <c r="CB44" s="83">
        <f t="shared" si="100"/>
        <v>-30</v>
      </c>
      <c r="CC44" s="81" t="str">
        <f t="shared" si="50"/>
        <v>n/s</v>
      </c>
      <c r="CD44" s="96">
        <f t="shared" si="51"/>
        <v>0</v>
      </c>
      <c r="CE44" s="82">
        <f t="shared" si="52"/>
        <v>0</v>
      </c>
      <c r="CF44" s="111">
        <f t="shared" si="53"/>
        <v>10</v>
      </c>
      <c r="CG44" s="112">
        <f t="shared" si="54"/>
        <v>0</v>
      </c>
      <c r="CH44" s="83">
        <v>40</v>
      </c>
      <c r="CI44" s="83">
        <f t="shared" si="101"/>
        <v>-34</v>
      </c>
      <c r="CJ44" s="81" t="str">
        <f t="shared" si="55"/>
        <v>n/s</v>
      </c>
      <c r="CK44" s="96">
        <f t="shared" si="117"/>
        <v>0</v>
      </c>
      <c r="CL44" s="82">
        <f t="shared" si="56"/>
        <v>0</v>
      </c>
      <c r="CM44" s="111">
        <f t="shared" si="57"/>
        <v>10</v>
      </c>
      <c r="CN44" s="112">
        <f t="shared" si="58"/>
        <v>0</v>
      </c>
      <c r="CO44" s="83">
        <v>40</v>
      </c>
      <c r="CP44" s="83">
        <f t="shared" si="103"/>
        <v>-32</v>
      </c>
      <c r="CQ44" s="81" t="str">
        <f t="shared" si="59"/>
        <v>n/s</v>
      </c>
      <c r="CR44" s="96">
        <f t="shared" si="60"/>
        <v>0</v>
      </c>
      <c r="CS44" s="82">
        <f t="shared" si="61"/>
        <v>0</v>
      </c>
      <c r="CT44" s="111">
        <f t="shared" si="62"/>
        <v>10</v>
      </c>
      <c r="CU44" s="112">
        <f t="shared" si="63"/>
        <v>0</v>
      </c>
      <c r="CV44" s="83">
        <v>40</v>
      </c>
      <c r="CW44" s="83">
        <f t="shared" si="104"/>
        <v>-31</v>
      </c>
      <c r="CX44" s="81" t="str">
        <f t="shared" si="64"/>
        <v>n/s</v>
      </c>
      <c r="CY44" s="96">
        <f t="shared" si="65"/>
        <v>0</v>
      </c>
      <c r="CZ44" s="82">
        <f t="shared" si="66"/>
        <v>0</v>
      </c>
      <c r="DA44" s="111">
        <f t="shared" si="67"/>
        <v>10</v>
      </c>
      <c r="DB44" s="112">
        <f t="shared" si="68"/>
        <v>0</v>
      </c>
      <c r="DC44" s="83">
        <v>40</v>
      </c>
      <c r="DD44" s="83">
        <f t="shared" si="105"/>
        <v>-33</v>
      </c>
      <c r="DE44" s="81" t="str">
        <f t="shared" si="69"/>
        <v>n/s</v>
      </c>
      <c r="DF44" s="96">
        <f t="shared" si="70"/>
        <v>0</v>
      </c>
      <c r="DG44" s="82">
        <f t="shared" si="71"/>
        <v>0</v>
      </c>
      <c r="DH44" s="111"/>
      <c r="DI44" s="112">
        <f t="shared" si="73"/>
        <v>0</v>
      </c>
      <c r="DJ44" s="83">
        <v>40</v>
      </c>
      <c r="DK44" s="83">
        <f t="shared" si="106"/>
        <v>-32</v>
      </c>
      <c r="DL44" s="81" t="str">
        <f t="shared" si="74"/>
        <v>n/s</v>
      </c>
      <c r="DM44" s="96">
        <f t="shared" si="75"/>
        <v>0</v>
      </c>
      <c r="DN44" s="82">
        <f t="shared" si="76"/>
        <v>0</v>
      </c>
      <c r="DO44" s="111">
        <f t="shared" si="77"/>
        <v>10</v>
      </c>
      <c r="DP44" s="112">
        <f t="shared" si="78"/>
        <v>0</v>
      </c>
      <c r="DQ44" s="112">
        <v>40</v>
      </c>
      <c r="DR44" s="83">
        <f t="shared" si="107"/>
        <v>-32</v>
      </c>
      <c r="DS44" s="81" t="str">
        <f t="shared" si="79"/>
        <v>n/s</v>
      </c>
      <c r="DT44" s="82">
        <f t="shared" si="108"/>
        <v>0</v>
      </c>
      <c r="DU44" s="82">
        <f t="shared" si="80"/>
        <v>0</v>
      </c>
      <c r="DV44" s="84">
        <f t="shared" si="81"/>
        <v>10</v>
      </c>
      <c r="DW44" s="112">
        <f t="shared" si="82"/>
        <v>0</v>
      </c>
      <c r="DX44" s="83">
        <v>40</v>
      </c>
      <c r="DY44" s="83">
        <f t="shared" si="109"/>
        <v>-32</v>
      </c>
      <c r="DZ44" s="81" t="str">
        <f t="shared" si="83"/>
        <v>n/s</v>
      </c>
      <c r="EA44" s="96">
        <f t="shared" si="110"/>
        <v>0</v>
      </c>
      <c r="EB44" s="82" t="str">
        <f t="shared" si="84"/>
        <v xml:space="preserve"> </v>
      </c>
      <c r="EC44" s="84" t="str">
        <f t="shared" si="85"/>
        <v xml:space="preserve"> </v>
      </c>
      <c r="ED44" s="112" t="str">
        <f t="shared" si="86"/>
        <v xml:space="preserve"> </v>
      </c>
      <c r="EE44" s="83">
        <v>40</v>
      </c>
      <c r="EF44" s="83">
        <f t="shared" si="111"/>
        <v>-39</v>
      </c>
      <c r="EG44" s="81" t="str">
        <f t="shared" si="87"/>
        <v>n/s</v>
      </c>
      <c r="EH44" s="96">
        <f t="shared" si="112"/>
        <v>0</v>
      </c>
      <c r="EI44" s="82" t="str">
        <f t="shared" si="88"/>
        <v xml:space="preserve"> </v>
      </c>
      <c r="EJ44" s="84" t="str">
        <f t="shared" si="89"/>
        <v xml:space="preserve"> </v>
      </c>
      <c r="EK44" s="112" t="str">
        <f t="shared" si="90"/>
        <v xml:space="preserve"> </v>
      </c>
      <c r="EL44" s="83">
        <v>40</v>
      </c>
      <c r="EM44" s="83">
        <f t="shared" si="113"/>
        <v>-39</v>
      </c>
      <c r="EN44" s="86">
        <f t="shared" si="91"/>
        <v>-99</v>
      </c>
      <c r="EO44" s="65"/>
      <c r="EP44" s="87">
        <f>MAX(DU44,DN44,DG44,CZ44,CS44,CL44,CE44,BZ44)+EN44+EO44</f>
        <v>-99</v>
      </c>
      <c r="EQ44" s="88">
        <f t="shared" si="93"/>
        <v>14</v>
      </c>
      <c r="ER44" s="89">
        <f t="shared" si="94"/>
        <v>56</v>
      </c>
      <c r="ES44" s="90">
        <f t="shared" si="95"/>
        <v>-99</v>
      </c>
      <c r="ET44" s="91">
        <v>40</v>
      </c>
      <c r="EU44" s="91">
        <v>1</v>
      </c>
      <c r="EV44" s="84">
        <f t="shared" si="96"/>
        <v>14</v>
      </c>
      <c r="EW44" s="141">
        <f t="shared" si="97"/>
        <v>0</v>
      </c>
      <c r="EX44" s="93">
        <f t="shared" si="98"/>
        <v>0</v>
      </c>
    </row>
    <row r="45" spans="1:154">
      <c r="B45" s="148" t="s">
        <v>104</v>
      </c>
      <c r="C45" s="67"/>
      <c r="D45" s="67"/>
      <c r="E45" s="67"/>
      <c r="F45" s="67"/>
      <c r="G45" s="67"/>
      <c r="H45" s="67"/>
      <c r="I45" s="68"/>
      <c r="J45" s="113"/>
      <c r="K45" s="114"/>
      <c r="L45" s="113"/>
      <c r="M45" s="143"/>
      <c r="N45" s="115"/>
      <c r="O45" s="141"/>
      <c r="AN45" s="149"/>
      <c r="BX45" s="150" t="s">
        <v>105</v>
      </c>
      <c r="BY45" s="151">
        <f>SUMIF(BY5:BY44,"&gt;0",$EU$5:$EU$44)+SUMIF(BY5:BY44,"n/f",$EU$5:$EU$44)</f>
        <v>9</v>
      </c>
      <c r="BZ45" s="152"/>
      <c r="CA45" s="152"/>
      <c r="CB45" s="152"/>
      <c r="CC45" s="151">
        <f>SUMIF(CC5:CC44,"&gt;0",$EU$5:$EU$44)+SUMIF(CC5:CC44,"n/f",$EU$5:$EU$44)</f>
        <v>5</v>
      </c>
      <c r="CD45" s="153"/>
      <c r="CE45" s="154"/>
      <c r="CF45" s="155"/>
      <c r="CG45" s="152"/>
      <c r="CH45" s="152"/>
      <c r="CI45" s="152"/>
      <c r="CJ45" s="151">
        <f>SUMIF(CJ5:CJ44,"&gt;0",$EU$5:$EU$44)+SUMIF(CJ5:CJ44,"n/f",$EU$5:$EU$44)</f>
        <v>7</v>
      </c>
      <c r="CK45" s="153"/>
      <c r="CL45" s="154"/>
      <c r="CM45" s="155"/>
      <c r="CN45" s="152"/>
      <c r="CO45" s="152"/>
      <c r="CP45" s="152"/>
      <c r="CQ45" s="151">
        <f>SUMIF(CQ5:CQ44,"&gt;0",$EU$5:$EU$44)+SUMIF(CQ5:CQ44,"n/f",$EU$5:$EU$44)</f>
        <v>8</v>
      </c>
      <c r="CR45" s="153"/>
      <c r="CS45" s="154"/>
      <c r="CT45" s="155"/>
      <c r="CU45" s="152"/>
      <c r="CV45" s="152"/>
      <c r="CW45" s="152"/>
      <c r="CX45" s="151">
        <f>SUMIF(CX5:CX44,"&gt;0",$EU$5:$EU$44)+SUMIF(CX5:CX44,"n/f",$EU$5:$EU$44)</f>
        <v>6</v>
      </c>
      <c r="CY45" s="153"/>
      <c r="CZ45" s="154"/>
      <c r="DA45" s="155"/>
      <c r="DB45" s="152"/>
      <c r="DC45" s="152"/>
      <c r="DD45" s="152"/>
      <c r="DE45" s="151">
        <f>SUMIF(DE5:DE44,"&gt;0",$EU$5:$EU$44)+SUMIF(DE5:DE44,"n/f",$EU$5:$EU$44)</f>
        <v>7</v>
      </c>
      <c r="DF45" s="153"/>
      <c r="DG45" s="154"/>
      <c r="DH45" s="155"/>
      <c r="DI45" s="152"/>
      <c r="DJ45" s="152"/>
      <c r="DK45" s="152"/>
      <c r="DL45" s="151">
        <f>SUMIF(DL5:DL44,"&gt;0",$EU$5:$EU$44)+SUMIF(DL5:DL44,"n/f",$EU$5:$EU$44)</f>
        <v>7</v>
      </c>
      <c r="DM45" s="153"/>
      <c r="DN45" s="154"/>
      <c r="DO45" s="155"/>
      <c r="DP45" s="152"/>
      <c r="DQ45" s="152"/>
      <c r="DR45" s="152"/>
      <c r="DS45" s="151">
        <f>SUMIF(DS5:DS44,"&gt;0",$EU$5:$EU$44)+SUMIF(DS5:DS44,"n/f",$EU$5:$EU$44)</f>
        <v>7</v>
      </c>
      <c r="DT45" s="153"/>
      <c r="DU45" s="154"/>
      <c r="DV45" s="155"/>
      <c r="DW45" s="152"/>
      <c r="DX45" s="152"/>
      <c r="DY45" s="152"/>
      <c r="DZ45" s="151">
        <f>SUMIF(DZ5:DZ44,"&gt;0",$EU$5:$EU$44)+SUMIF(DZ5:DZ44,"n/f",$EU$5:$EU$44)</f>
        <v>0</v>
      </c>
      <c r="EA45" s="153"/>
      <c r="EB45" s="154"/>
      <c r="EC45" s="155"/>
      <c r="ED45" s="152"/>
      <c r="EE45" s="152"/>
      <c r="EF45" s="152"/>
      <c r="EG45" s="151">
        <f>SUMIF(EG5:EG44,"&gt;0",$EU$5:$EU$44)+SUMIF(EG5:EG44,"n/f",$EU$5:$EU$44)</f>
        <v>0</v>
      </c>
      <c r="EH45" s="153"/>
      <c r="EI45" s="154"/>
      <c r="EJ45" s="155"/>
      <c r="EK45" s="152"/>
      <c r="EL45" s="152"/>
      <c r="EM45" s="152"/>
      <c r="EN45" s="156"/>
      <c r="EO45" s="156"/>
      <c r="EP45" s="157"/>
      <c r="EQ45" s="96"/>
      <c r="ER45" s="153"/>
      <c r="ES45" s="152"/>
      <c r="ET45" s="152"/>
      <c r="EU45" s="152"/>
      <c r="EV45" s="153"/>
      <c r="EW45" s="153"/>
    </row>
    <row r="46" spans="1:154">
      <c r="B46" s="143"/>
      <c r="C46" s="67"/>
      <c r="D46" s="67"/>
      <c r="E46" s="67"/>
      <c r="F46" s="67"/>
      <c r="G46" s="67"/>
      <c r="H46" s="67"/>
      <c r="I46" s="68"/>
      <c r="J46" s="113"/>
      <c r="K46" s="114"/>
      <c r="L46" s="113"/>
      <c r="M46" s="71"/>
      <c r="N46" s="143"/>
      <c r="O46"/>
      <c r="AN46" s="149"/>
    </row>
    <row r="47" spans="1:154">
      <c r="B47" s="159"/>
    </row>
  </sheetData>
  <autoFilter ref="T1:T45"/>
  <mergeCells count="53">
    <mergeCell ref="ER1:ER4"/>
    <mergeCell ref="BX3:BZ4"/>
    <mergeCell ref="CC3:CF4"/>
    <mergeCell ref="CJ3:CM4"/>
    <mergeCell ref="CQ3:CT4"/>
    <mergeCell ref="CX3:DA4"/>
    <mergeCell ref="DE3:DH4"/>
    <mergeCell ref="DL3:DO4"/>
    <mergeCell ref="DS3:DV4"/>
    <mergeCell ref="DZ3:EC4"/>
    <mergeCell ref="EP1:EP4"/>
    <mergeCell ref="EG3:EJ4"/>
    <mergeCell ref="BQ1:BQ4"/>
    <mergeCell ref="BS1:BS4"/>
    <mergeCell ref="BT1:BT4"/>
    <mergeCell ref="BU1:BU3"/>
    <mergeCell ref="BV1:BV4"/>
    <mergeCell ref="BP1:BP3"/>
    <mergeCell ref="BB1:BB4"/>
    <mergeCell ref="BD1:BD4"/>
    <mergeCell ref="BE1:BE4"/>
    <mergeCell ref="BF1:BF3"/>
    <mergeCell ref="BG1:BG4"/>
    <mergeCell ref="BI1:BI4"/>
    <mergeCell ref="BJ1:BJ4"/>
    <mergeCell ref="BK1:BK3"/>
    <mergeCell ref="BL1:BL4"/>
    <mergeCell ref="BN1:BN4"/>
    <mergeCell ref="BO1:BO4"/>
    <mergeCell ref="BA1:BA3"/>
    <mergeCell ref="AM1:AM4"/>
    <mergeCell ref="AO1:AO4"/>
    <mergeCell ref="AP1:AP4"/>
    <mergeCell ref="AQ1:AQ3"/>
    <mergeCell ref="AR1:AR4"/>
    <mergeCell ref="AT1:AT4"/>
    <mergeCell ref="AU1:AU4"/>
    <mergeCell ref="AV1:AV3"/>
    <mergeCell ref="AW1:AW4"/>
    <mergeCell ref="AY1:AY4"/>
    <mergeCell ref="AZ1:AZ4"/>
    <mergeCell ref="AL1:AL3"/>
    <mergeCell ref="V1:X1"/>
    <mergeCell ref="Z1:Z4"/>
    <mergeCell ref="AA1:AA4"/>
    <mergeCell ref="AB1:AB3"/>
    <mergeCell ref="AC1:AC4"/>
    <mergeCell ref="AE1:AE4"/>
    <mergeCell ref="AF1:AF4"/>
    <mergeCell ref="AG1:AG3"/>
    <mergeCell ref="AH1:AH4"/>
    <mergeCell ref="AJ1:AJ4"/>
    <mergeCell ref="AK1:AK4"/>
  </mergeCells>
  <pageMargins left="0.2" right="0.21" top="0.23" bottom="0.2" header="0.17" footer="0.17"/>
  <pageSetup scale="11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EX47"/>
  <sheetViews>
    <sheetView zoomScale="90" zoomScaleNormal="90" workbookViewId="0">
      <pane xSplit="21" ySplit="4" topLeftCell="AR14" activePane="bottomRight" state="frozen"/>
      <selection pane="topRight" activeCell="V1" sqref="V1"/>
      <selection pane="bottomLeft" activeCell="A5" sqref="A5"/>
      <selection pane="bottomRight" activeCell="AS34" sqref="AS34"/>
    </sheetView>
  </sheetViews>
  <sheetFormatPr defaultRowHeight="12.75"/>
  <cols>
    <col min="1" max="1" width="3" style="94" customWidth="1"/>
    <col min="2" max="2" width="16.5703125" style="94" customWidth="1"/>
    <col min="3" max="12" width="6.140625" style="94" customWidth="1"/>
    <col min="13" max="13" width="5.28515625" style="94" customWidth="1"/>
    <col min="14" max="14" width="4.42578125" style="94" customWidth="1"/>
    <col min="15" max="15" width="12.7109375" style="94" customWidth="1"/>
    <col min="16" max="16" width="20.7109375" style="94" customWidth="1"/>
    <col min="17" max="17" width="5.5703125" style="94" customWidth="1"/>
    <col min="18" max="18" width="4.42578125" style="94" customWidth="1"/>
    <col min="19" max="19" width="6" style="94" customWidth="1"/>
    <col min="20" max="20" width="2.42578125" style="94" customWidth="1"/>
    <col min="21" max="21" width="3.28515625" style="94" bestFit="1" customWidth="1"/>
    <col min="22" max="24" width="9.28515625" style="94" customWidth="1"/>
    <col min="25" max="25" width="8.7109375" style="94" customWidth="1"/>
    <col min="26" max="26" width="8.28515625" style="94" customWidth="1"/>
    <col min="27" max="27" width="6" style="94" customWidth="1"/>
    <col min="28" max="28" width="8" style="94" customWidth="1"/>
    <col min="29" max="29" width="5.85546875" style="94" customWidth="1"/>
    <col min="30" max="30" width="8.7109375" style="94" customWidth="1"/>
    <col min="31" max="31" width="8.5703125" style="94" customWidth="1"/>
    <col min="32" max="32" width="7.5703125" style="94" customWidth="1"/>
    <col min="33" max="33" width="9.85546875" style="94" customWidth="1"/>
    <col min="34" max="34" width="7.7109375" style="94" bestFit="1" customWidth="1"/>
    <col min="35" max="35" width="8.85546875" style="94" bestFit="1" customWidth="1"/>
    <col min="36" max="36" width="8.7109375" style="94" customWidth="1"/>
    <col min="37" max="37" width="6" style="94" customWidth="1"/>
    <col min="38" max="38" width="10" style="94" bestFit="1" customWidth="1"/>
    <col min="39" max="39" width="5.85546875" style="94" customWidth="1"/>
    <col min="40" max="40" width="12.28515625" style="94" customWidth="1"/>
    <col min="41" max="41" width="9.28515625" style="94" customWidth="1"/>
    <col min="42" max="42" width="6" style="94" customWidth="1"/>
    <col min="43" max="43" width="10" style="94" bestFit="1" customWidth="1"/>
    <col min="44" max="44" width="5.85546875" style="94" customWidth="1"/>
    <col min="45" max="45" width="8.85546875" style="94" bestFit="1" customWidth="1"/>
    <col min="46" max="46" width="8.28515625" style="94" bestFit="1" customWidth="1"/>
    <col min="47" max="47" width="6" style="94" customWidth="1"/>
    <col min="48" max="48" width="10" style="94" bestFit="1" customWidth="1"/>
    <col min="49" max="49" width="5.85546875" style="94" customWidth="1"/>
    <col min="50" max="50" width="8.85546875" style="94" bestFit="1" customWidth="1"/>
    <col min="51" max="51" width="11" style="94" customWidth="1"/>
    <col min="52" max="52" width="8.140625" style="94" customWidth="1"/>
    <col min="53" max="53" width="10" style="94" bestFit="1" customWidth="1"/>
    <col min="54" max="54" width="7.5703125" style="94" customWidth="1"/>
    <col min="55" max="55" width="10.42578125" style="94" bestFit="1" customWidth="1"/>
    <col min="56" max="56" width="8.28515625" style="94" bestFit="1" customWidth="1"/>
    <col min="57" max="57" width="6" style="94" customWidth="1"/>
    <col min="58" max="58" width="10" style="94" bestFit="1" customWidth="1"/>
    <col min="59" max="59" width="7.7109375" style="94" customWidth="1"/>
    <col min="60" max="60" width="8.7109375" style="94" bestFit="1" customWidth="1"/>
    <col min="61" max="61" width="7.5703125" style="94" bestFit="1" customWidth="1"/>
    <col min="62" max="62" width="6" style="94" customWidth="1"/>
    <col min="63" max="63" width="9.85546875" style="94" bestFit="1" customWidth="1"/>
    <col min="64" max="64" width="5.85546875" style="94" customWidth="1"/>
    <col min="65" max="65" width="8.7109375" style="94" bestFit="1" customWidth="1"/>
    <col min="66" max="66" width="7.5703125" style="94" bestFit="1" customWidth="1"/>
    <col min="67" max="67" width="6" style="94" customWidth="1"/>
    <col min="68" max="68" width="9.85546875" style="94" bestFit="1" customWidth="1"/>
    <col min="69" max="69" width="5.85546875" style="94" customWidth="1"/>
    <col min="70" max="70" width="8.7109375" style="94" bestFit="1" customWidth="1"/>
    <col min="71" max="71" width="7.5703125" style="94" bestFit="1" customWidth="1"/>
    <col min="72" max="72" width="6" style="94" customWidth="1"/>
    <col min="73" max="73" width="9.85546875" style="94" bestFit="1" customWidth="1"/>
    <col min="74" max="74" width="5.85546875" style="94" customWidth="1"/>
    <col min="75" max="75" width="5" style="94" customWidth="1"/>
    <col min="76" max="76" width="3.7109375" style="47" bestFit="1" customWidth="1"/>
    <col min="77" max="77" width="7.7109375" style="158" bestFit="1" customWidth="1"/>
    <col min="78" max="78" width="7" style="47" customWidth="1"/>
    <col min="79" max="80" width="1.140625" style="47" customWidth="1"/>
    <col min="81" max="81" width="7.85546875" style="158" bestFit="1" customWidth="1"/>
    <col min="82" max="84" width="7" style="47" customWidth="1"/>
    <col min="85" max="87" width="1.28515625" style="47" customWidth="1"/>
    <col min="88" max="88" width="7.85546875" style="158" bestFit="1" customWidth="1"/>
    <col min="89" max="91" width="7" style="47" customWidth="1"/>
    <col min="92" max="94" width="1.28515625" style="47" customWidth="1"/>
    <col min="95" max="95" width="7.85546875" style="158" bestFit="1" customWidth="1"/>
    <col min="96" max="98" width="7" style="47" customWidth="1"/>
    <col min="99" max="101" width="1.28515625" style="47" customWidth="1"/>
    <col min="102" max="102" width="7.85546875" style="158" bestFit="1" customWidth="1"/>
    <col min="103" max="105" width="7" style="47" customWidth="1"/>
    <col min="106" max="108" width="1.28515625" style="47" customWidth="1"/>
    <col min="109" max="109" width="7.85546875" style="158" bestFit="1" customWidth="1"/>
    <col min="110" max="112" width="7" style="47" customWidth="1"/>
    <col min="113" max="115" width="1.28515625" style="47" customWidth="1"/>
    <col min="116" max="116" width="7.85546875" style="158" bestFit="1" customWidth="1"/>
    <col min="117" max="119" width="7" style="47" customWidth="1"/>
    <col min="120" max="122" width="0.85546875" style="47" customWidth="1"/>
    <col min="123" max="123" width="7.85546875" style="158" bestFit="1" customWidth="1"/>
    <col min="124" max="124" width="7" style="47" customWidth="1"/>
    <col min="125" max="125" width="7.42578125" style="47" customWidth="1"/>
    <col min="126" max="126" width="7" style="47" customWidth="1"/>
    <col min="127" max="129" width="0.7109375" style="47" customWidth="1"/>
    <col min="130" max="130" width="7.85546875" style="158" bestFit="1" customWidth="1"/>
    <col min="131" max="133" width="7" style="47" customWidth="1"/>
    <col min="134" max="136" width="1.28515625" style="47" customWidth="1"/>
    <col min="137" max="137" width="8.28515625" style="158" customWidth="1"/>
    <col min="138" max="140" width="7.5703125" style="47" customWidth="1"/>
    <col min="141" max="143" width="0.85546875" style="47" customWidth="1"/>
    <col min="144" max="144" width="7.7109375" style="158" bestFit="1" customWidth="1"/>
    <col min="145" max="145" width="4.7109375" style="158" bestFit="1" customWidth="1"/>
    <col min="146" max="146" width="8" style="47" bestFit="1" customWidth="1"/>
    <col min="147" max="147" width="5.28515625" style="47" bestFit="1" customWidth="1"/>
    <col min="148" max="148" width="6" style="47" bestFit="1" customWidth="1"/>
    <col min="149" max="151" width="1" style="47" customWidth="1"/>
    <col min="152" max="152" width="3.28515625" style="47" customWidth="1"/>
    <col min="153" max="153" width="20.140625" style="47" customWidth="1"/>
    <col min="154" max="154" width="4.140625" style="47" customWidth="1"/>
    <col min="155" max="16384" width="9.140625" style="94"/>
  </cols>
  <sheetData>
    <row r="1" spans="1:154" s="22" customFormat="1" ht="50.25" customHeight="1" thickBot="1">
      <c r="A1" s="1"/>
      <c r="B1" s="2">
        <v>41767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5" t="s">
        <v>9</v>
      </c>
      <c r="M1" s="5" t="s">
        <v>10</v>
      </c>
      <c r="N1" s="6" t="s">
        <v>11</v>
      </c>
      <c r="O1" s="1"/>
      <c r="P1" s="7" t="s">
        <v>12</v>
      </c>
      <c r="Q1" s="8" t="s">
        <v>13</v>
      </c>
      <c r="R1" s="8" t="s">
        <v>14</v>
      </c>
      <c r="S1" s="9" t="s">
        <v>15</v>
      </c>
      <c r="T1" s="10" t="s">
        <v>16</v>
      </c>
      <c r="U1" s="10" t="s">
        <v>17</v>
      </c>
      <c r="V1" s="182" t="s">
        <v>18</v>
      </c>
      <c r="W1" s="183"/>
      <c r="X1" s="184"/>
      <c r="Y1" s="11" t="s">
        <v>143</v>
      </c>
      <c r="Z1" s="185" t="s">
        <v>19</v>
      </c>
      <c r="AA1" s="188" t="s">
        <v>20</v>
      </c>
      <c r="AB1" s="179" t="s">
        <v>21</v>
      </c>
      <c r="AC1" s="188" t="s">
        <v>22</v>
      </c>
      <c r="AD1" s="11" t="s">
        <v>144</v>
      </c>
      <c r="AE1" s="185" t="s">
        <v>19</v>
      </c>
      <c r="AF1" s="188" t="s">
        <v>20</v>
      </c>
      <c r="AG1" s="179" t="s">
        <v>21</v>
      </c>
      <c r="AH1" s="188" t="s">
        <v>22</v>
      </c>
      <c r="AI1" s="11" t="s">
        <v>147</v>
      </c>
      <c r="AJ1" s="185" t="s">
        <v>19</v>
      </c>
      <c r="AK1" s="188" t="s">
        <v>20</v>
      </c>
      <c r="AL1" s="179" t="s">
        <v>21</v>
      </c>
      <c r="AM1" s="188" t="s">
        <v>22</v>
      </c>
      <c r="AN1" s="11" t="s">
        <v>148</v>
      </c>
      <c r="AO1" s="185" t="s">
        <v>19</v>
      </c>
      <c r="AP1" s="188" t="s">
        <v>20</v>
      </c>
      <c r="AQ1" s="179" t="s">
        <v>21</v>
      </c>
      <c r="AR1" s="188" t="s">
        <v>22</v>
      </c>
      <c r="AS1" s="11" t="s">
        <v>149</v>
      </c>
      <c r="AT1" s="185" t="s">
        <v>19</v>
      </c>
      <c r="AU1" s="188" t="s">
        <v>20</v>
      </c>
      <c r="AV1" s="179" t="s">
        <v>21</v>
      </c>
      <c r="AW1" s="188" t="s">
        <v>22</v>
      </c>
      <c r="AX1" s="11" t="s">
        <v>150</v>
      </c>
      <c r="AY1" s="185" t="s">
        <v>19</v>
      </c>
      <c r="AZ1" s="188" t="s">
        <v>20</v>
      </c>
      <c r="BA1" s="179" t="s">
        <v>21</v>
      </c>
      <c r="BB1" s="188" t="s">
        <v>22</v>
      </c>
      <c r="BC1" s="11" t="s">
        <v>151</v>
      </c>
      <c r="BD1" s="185" t="s">
        <v>19</v>
      </c>
      <c r="BE1" s="188" t="s">
        <v>20</v>
      </c>
      <c r="BF1" s="179" t="s">
        <v>21</v>
      </c>
      <c r="BG1" s="188" t="s">
        <v>22</v>
      </c>
      <c r="BH1" s="11" t="s">
        <v>152</v>
      </c>
      <c r="BI1" s="185" t="s">
        <v>19</v>
      </c>
      <c r="BJ1" s="188" t="s">
        <v>20</v>
      </c>
      <c r="BK1" s="179" t="s">
        <v>21</v>
      </c>
      <c r="BL1" s="188" t="s">
        <v>22</v>
      </c>
      <c r="BM1" s="12"/>
      <c r="BN1" s="185" t="s">
        <v>19</v>
      </c>
      <c r="BO1" s="188" t="s">
        <v>20</v>
      </c>
      <c r="BP1" s="179" t="s">
        <v>21</v>
      </c>
      <c r="BQ1" s="188" t="s">
        <v>22</v>
      </c>
      <c r="BR1" s="11"/>
      <c r="BS1" s="185" t="s">
        <v>19</v>
      </c>
      <c r="BT1" s="188" t="s">
        <v>20</v>
      </c>
      <c r="BU1" s="179" t="s">
        <v>21</v>
      </c>
      <c r="BV1" s="188" t="s">
        <v>22</v>
      </c>
      <c r="BW1" s="1"/>
      <c r="BX1" s="13" t="s">
        <v>23</v>
      </c>
      <c r="BY1" s="13" t="s">
        <v>24</v>
      </c>
      <c r="BZ1" s="14" t="s">
        <v>25</v>
      </c>
      <c r="CA1" s="15"/>
      <c r="CB1" s="15"/>
      <c r="CC1" s="13" t="s">
        <v>24</v>
      </c>
      <c r="CD1" s="14" t="s">
        <v>25</v>
      </c>
      <c r="CE1" s="14" t="s">
        <v>26</v>
      </c>
      <c r="CF1" s="14" t="s">
        <v>27</v>
      </c>
      <c r="CG1" s="15"/>
      <c r="CH1" s="15"/>
      <c r="CI1" s="15"/>
      <c r="CJ1" s="13" t="s">
        <v>24</v>
      </c>
      <c r="CK1" s="14" t="s">
        <v>25</v>
      </c>
      <c r="CL1" s="14" t="s">
        <v>26</v>
      </c>
      <c r="CM1" s="14" t="s">
        <v>27</v>
      </c>
      <c r="CN1" s="15"/>
      <c r="CO1" s="15"/>
      <c r="CP1" s="15"/>
      <c r="CQ1" s="13" t="s">
        <v>24</v>
      </c>
      <c r="CR1" s="14" t="s">
        <v>25</v>
      </c>
      <c r="CS1" s="14" t="s">
        <v>26</v>
      </c>
      <c r="CT1" s="14" t="s">
        <v>27</v>
      </c>
      <c r="CU1" s="15"/>
      <c r="CV1" s="15"/>
      <c r="CW1" s="15"/>
      <c r="CX1" s="13" t="s">
        <v>24</v>
      </c>
      <c r="CY1" s="14" t="s">
        <v>25</v>
      </c>
      <c r="CZ1" s="14" t="s">
        <v>26</v>
      </c>
      <c r="DA1" s="14" t="s">
        <v>27</v>
      </c>
      <c r="DB1" s="15"/>
      <c r="DC1" s="15"/>
      <c r="DD1" s="15"/>
      <c r="DE1" s="13" t="s">
        <v>24</v>
      </c>
      <c r="DF1" s="14" t="s">
        <v>25</v>
      </c>
      <c r="DG1" s="14" t="s">
        <v>26</v>
      </c>
      <c r="DH1" s="14" t="s">
        <v>27</v>
      </c>
      <c r="DI1" s="15"/>
      <c r="DJ1" s="15"/>
      <c r="DK1" s="15"/>
      <c r="DL1" s="13" t="s">
        <v>24</v>
      </c>
      <c r="DM1" s="14" t="s">
        <v>25</v>
      </c>
      <c r="DN1" s="14" t="s">
        <v>26</v>
      </c>
      <c r="DO1" s="14" t="s">
        <v>27</v>
      </c>
      <c r="DP1" s="15"/>
      <c r="DQ1" s="15"/>
      <c r="DR1" s="15"/>
      <c r="DS1" s="13" t="s">
        <v>24</v>
      </c>
      <c r="DT1" s="14" t="s">
        <v>25</v>
      </c>
      <c r="DU1" s="14" t="s">
        <v>26</v>
      </c>
      <c r="DV1" s="14" t="s">
        <v>27</v>
      </c>
      <c r="DW1" s="15"/>
      <c r="DX1" s="15"/>
      <c r="DY1" s="15"/>
      <c r="DZ1" s="13" t="s">
        <v>24</v>
      </c>
      <c r="EA1" s="14" t="s">
        <v>25</v>
      </c>
      <c r="EB1" s="14" t="s">
        <v>26</v>
      </c>
      <c r="EC1" s="14" t="s">
        <v>27</v>
      </c>
      <c r="ED1" s="15"/>
      <c r="EE1" s="15"/>
      <c r="EF1" s="15"/>
      <c r="EG1" s="13" t="s">
        <v>24</v>
      </c>
      <c r="EH1" s="14" t="s">
        <v>25</v>
      </c>
      <c r="EI1" s="14" t="s">
        <v>26</v>
      </c>
      <c r="EJ1" s="14" t="s">
        <v>27</v>
      </c>
      <c r="EK1" s="15"/>
      <c r="EL1" s="15"/>
      <c r="EM1" s="15"/>
      <c r="EN1" s="16" t="s">
        <v>28</v>
      </c>
      <c r="EO1" s="17" t="s">
        <v>29</v>
      </c>
      <c r="EP1" s="191" t="s">
        <v>30</v>
      </c>
      <c r="EQ1" s="18" t="s">
        <v>31</v>
      </c>
      <c r="ER1" s="191" t="s">
        <v>32</v>
      </c>
      <c r="ES1" s="19"/>
      <c r="ET1" s="19"/>
      <c r="EU1" s="19"/>
      <c r="EV1" s="176" t="s">
        <v>33</v>
      </c>
      <c r="EW1" s="21" t="s">
        <v>34</v>
      </c>
      <c r="EX1" s="176" t="s">
        <v>35</v>
      </c>
    </row>
    <row r="2" spans="1:154" s="22" customFormat="1" ht="13.5" customHeight="1" thickBot="1">
      <c r="A2" s="1"/>
      <c r="B2" s="1"/>
      <c r="C2" s="1"/>
      <c r="D2" s="23"/>
      <c r="E2" s="23"/>
      <c r="F2" s="23"/>
      <c r="G2" s="23"/>
      <c r="H2" s="23"/>
      <c r="I2" s="24">
        <v>2204.62</v>
      </c>
      <c r="J2" s="24">
        <v>3.2810000000000001</v>
      </c>
      <c r="K2" s="1">
        <v>100</v>
      </c>
      <c r="L2" s="24"/>
      <c r="M2" s="25">
        <v>-0.1</v>
      </c>
      <c r="N2" s="25">
        <v>0.05</v>
      </c>
      <c r="O2" s="1"/>
      <c r="P2" s="26" t="s">
        <v>36</v>
      </c>
      <c r="Q2" s="27"/>
      <c r="R2" s="175"/>
      <c r="S2" s="27"/>
      <c r="T2" s="27"/>
      <c r="U2" s="1"/>
      <c r="V2" s="29" t="s">
        <v>37</v>
      </c>
      <c r="W2" s="30" t="s">
        <v>38</v>
      </c>
      <c r="X2" s="31" t="s">
        <v>39</v>
      </c>
      <c r="Y2" s="32" t="s">
        <v>40</v>
      </c>
      <c r="Z2" s="186"/>
      <c r="AA2" s="189"/>
      <c r="AB2" s="180"/>
      <c r="AC2" s="189"/>
      <c r="AD2" s="32" t="s">
        <v>41</v>
      </c>
      <c r="AE2" s="186"/>
      <c r="AF2" s="189"/>
      <c r="AG2" s="180"/>
      <c r="AH2" s="189"/>
      <c r="AI2" s="32" t="s">
        <v>42</v>
      </c>
      <c r="AJ2" s="186"/>
      <c r="AK2" s="189"/>
      <c r="AL2" s="180"/>
      <c r="AM2" s="189"/>
      <c r="AN2" s="32" t="s">
        <v>43</v>
      </c>
      <c r="AO2" s="186"/>
      <c r="AP2" s="189"/>
      <c r="AQ2" s="180"/>
      <c r="AR2" s="189"/>
      <c r="AS2" s="32" t="s">
        <v>44</v>
      </c>
      <c r="AT2" s="186"/>
      <c r="AU2" s="189"/>
      <c r="AV2" s="180"/>
      <c r="AW2" s="189"/>
      <c r="AX2" s="32" t="s">
        <v>45</v>
      </c>
      <c r="AY2" s="186"/>
      <c r="AZ2" s="189"/>
      <c r="BA2" s="180"/>
      <c r="BB2" s="189"/>
      <c r="BC2" s="32" t="s">
        <v>46</v>
      </c>
      <c r="BD2" s="186"/>
      <c r="BE2" s="189"/>
      <c r="BF2" s="180"/>
      <c r="BG2" s="189"/>
      <c r="BH2" s="32" t="s">
        <v>47</v>
      </c>
      <c r="BI2" s="186"/>
      <c r="BJ2" s="189"/>
      <c r="BK2" s="180"/>
      <c r="BL2" s="189"/>
      <c r="BM2" s="32" t="s">
        <v>48</v>
      </c>
      <c r="BN2" s="186"/>
      <c r="BO2" s="189"/>
      <c r="BP2" s="180"/>
      <c r="BQ2" s="189"/>
      <c r="BR2" s="32" t="s">
        <v>49</v>
      </c>
      <c r="BS2" s="186"/>
      <c r="BT2" s="189"/>
      <c r="BU2" s="180"/>
      <c r="BV2" s="189"/>
      <c r="BW2" s="33"/>
      <c r="BX2" s="34"/>
      <c r="BY2" s="34"/>
      <c r="BZ2" s="35"/>
      <c r="CA2" s="15"/>
      <c r="CB2" s="15"/>
      <c r="CC2" s="36"/>
      <c r="CD2" s="37"/>
      <c r="CE2" s="37"/>
      <c r="CF2" s="37"/>
      <c r="CG2" s="15"/>
      <c r="CH2" s="15"/>
      <c r="CI2" s="15"/>
      <c r="CJ2" s="38"/>
      <c r="CK2" s="39"/>
      <c r="CL2" s="39"/>
      <c r="CM2" s="39"/>
      <c r="CN2" s="15"/>
      <c r="CO2" s="15"/>
      <c r="CP2" s="15"/>
      <c r="CQ2" s="40"/>
      <c r="CR2" s="41"/>
      <c r="CS2" s="41"/>
      <c r="CT2" s="41"/>
      <c r="CU2" s="15"/>
      <c r="CV2" s="15"/>
      <c r="CW2" s="15"/>
      <c r="CX2" s="34"/>
      <c r="CY2" s="35"/>
      <c r="CZ2" s="35"/>
      <c r="DA2" s="35"/>
      <c r="DB2" s="15"/>
      <c r="DC2" s="15"/>
      <c r="DD2" s="15"/>
      <c r="DE2" s="36"/>
      <c r="DF2" s="37"/>
      <c r="DG2" s="37"/>
      <c r="DH2" s="37"/>
      <c r="DI2" s="15"/>
      <c r="DJ2" s="15"/>
      <c r="DK2" s="15"/>
      <c r="DL2" s="42"/>
      <c r="DM2" s="43"/>
      <c r="DN2" s="43"/>
      <c r="DO2" s="43"/>
      <c r="DP2" s="15"/>
      <c r="DQ2" s="15"/>
      <c r="DR2" s="15"/>
      <c r="DS2" s="44"/>
      <c r="DT2" s="45"/>
      <c r="DU2" s="45"/>
      <c r="DV2" s="45"/>
      <c r="DW2" s="15"/>
      <c r="DX2" s="15"/>
      <c r="DY2" s="15"/>
      <c r="DZ2" s="42"/>
      <c r="EA2" s="43"/>
      <c r="EB2" s="43"/>
      <c r="EC2" s="43"/>
      <c r="ED2" s="15"/>
      <c r="EE2" s="15"/>
      <c r="EF2" s="15"/>
      <c r="EG2" s="36"/>
      <c r="EH2" s="37"/>
      <c r="EI2" s="37"/>
      <c r="EJ2" s="37"/>
      <c r="EK2" s="15"/>
      <c r="EL2" s="15"/>
      <c r="EM2" s="15"/>
      <c r="EN2" s="13"/>
      <c r="EO2" s="17"/>
      <c r="EP2" s="192"/>
      <c r="EQ2" s="46"/>
      <c r="ER2" s="192"/>
      <c r="ES2" s="19"/>
      <c r="ET2" s="19"/>
      <c r="EU2" s="19"/>
      <c r="EV2" s="176"/>
      <c r="EW2" s="21"/>
      <c r="EX2" s="47"/>
    </row>
    <row r="3" spans="1:154" s="22" customFormat="1" ht="15" customHeight="1" thickBot="1">
      <c r="A3" s="1"/>
      <c r="B3" s="1"/>
      <c r="C3" s="48"/>
      <c r="D3" s="48"/>
      <c r="E3" s="48"/>
      <c r="F3" s="48"/>
      <c r="G3" s="48"/>
      <c r="H3" s="48"/>
      <c r="I3" s="48"/>
      <c r="J3" s="49" t="s">
        <v>50</v>
      </c>
      <c r="K3" s="48"/>
      <c r="L3" s="49"/>
      <c r="M3" s="48"/>
      <c r="N3" s="50"/>
      <c r="O3" s="1"/>
      <c r="P3" s="51"/>
      <c r="Q3" s="52"/>
      <c r="R3" s="53">
        <v>1</v>
      </c>
      <c r="S3" s="27"/>
      <c r="T3" s="27"/>
      <c r="U3" s="1"/>
      <c r="V3" s="29">
        <v>480</v>
      </c>
      <c r="W3" s="30">
        <v>550</v>
      </c>
      <c r="X3" s="31">
        <v>650</v>
      </c>
      <c r="Y3" s="54">
        <v>0.44444444444444442</v>
      </c>
      <c r="Z3" s="186"/>
      <c r="AA3" s="189"/>
      <c r="AB3" s="181"/>
      <c r="AC3" s="189"/>
      <c r="AD3" s="54">
        <v>0.37013888888888885</v>
      </c>
      <c r="AE3" s="186"/>
      <c r="AF3" s="189"/>
      <c r="AG3" s="181"/>
      <c r="AH3" s="189"/>
      <c r="AI3" s="55">
        <v>0.34722222222222227</v>
      </c>
      <c r="AJ3" s="186"/>
      <c r="AK3" s="189"/>
      <c r="AL3" s="181"/>
      <c r="AM3" s="189"/>
      <c r="AN3" s="54">
        <v>0.65972222222222221</v>
      </c>
      <c r="AO3" s="186"/>
      <c r="AP3" s="189"/>
      <c r="AQ3" s="181"/>
      <c r="AR3" s="189"/>
      <c r="AS3" s="54">
        <v>0.76041666666666663</v>
      </c>
      <c r="AT3" s="186"/>
      <c r="AU3" s="189"/>
      <c r="AV3" s="181"/>
      <c r="AW3" s="189"/>
      <c r="AX3" s="54">
        <v>0.65277777777777779</v>
      </c>
      <c r="AY3" s="186"/>
      <c r="AZ3" s="189"/>
      <c r="BA3" s="181"/>
      <c r="BB3" s="189"/>
      <c r="BC3" s="54">
        <v>0.43055555555555558</v>
      </c>
      <c r="BD3" s="186"/>
      <c r="BE3" s="189"/>
      <c r="BF3" s="181"/>
      <c r="BG3" s="189"/>
      <c r="BH3" s="54">
        <v>0.4284722222222222</v>
      </c>
      <c r="BI3" s="186"/>
      <c r="BJ3" s="189"/>
      <c r="BK3" s="181"/>
      <c r="BL3" s="189"/>
      <c r="BM3" s="54"/>
      <c r="BN3" s="186"/>
      <c r="BO3" s="189"/>
      <c r="BP3" s="181"/>
      <c r="BQ3" s="189"/>
      <c r="BR3" s="54"/>
      <c r="BS3" s="186"/>
      <c r="BT3" s="189"/>
      <c r="BU3" s="181"/>
      <c r="BV3" s="189"/>
      <c r="BW3" s="33"/>
      <c r="BX3" s="193" t="s">
        <v>51</v>
      </c>
      <c r="BY3" s="194"/>
      <c r="BZ3" s="194"/>
      <c r="CA3" s="15"/>
      <c r="CB3" s="15"/>
      <c r="CC3" s="193" t="s">
        <v>52</v>
      </c>
      <c r="CD3" s="194"/>
      <c r="CE3" s="194"/>
      <c r="CF3" s="194"/>
      <c r="CG3" s="15"/>
      <c r="CH3" s="15"/>
      <c r="CI3" s="15"/>
      <c r="CJ3" s="193" t="s">
        <v>53</v>
      </c>
      <c r="CK3" s="194"/>
      <c r="CL3" s="194"/>
      <c r="CM3" s="194"/>
      <c r="CN3" s="15"/>
      <c r="CO3" s="15"/>
      <c r="CP3" s="15"/>
      <c r="CQ3" s="193" t="s">
        <v>54</v>
      </c>
      <c r="CR3" s="194"/>
      <c r="CS3" s="194"/>
      <c r="CT3" s="194"/>
      <c r="CU3" s="15"/>
      <c r="CV3" s="15"/>
      <c r="CW3" s="15"/>
      <c r="CX3" s="193" t="s">
        <v>55</v>
      </c>
      <c r="CY3" s="194"/>
      <c r="CZ3" s="194"/>
      <c r="DA3" s="194"/>
      <c r="DB3" s="15"/>
      <c r="DC3" s="15"/>
      <c r="DD3" s="15"/>
      <c r="DE3" s="193" t="s">
        <v>56</v>
      </c>
      <c r="DF3" s="194"/>
      <c r="DG3" s="194"/>
      <c r="DH3" s="194"/>
      <c r="DI3" s="15"/>
      <c r="DJ3" s="15"/>
      <c r="DK3" s="15"/>
      <c r="DL3" s="193" t="s">
        <v>57</v>
      </c>
      <c r="DM3" s="194"/>
      <c r="DN3" s="194"/>
      <c r="DO3" s="194"/>
      <c r="DP3" s="15"/>
      <c r="DQ3" s="15"/>
      <c r="DR3" s="15"/>
      <c r="DS3" s="193" t="s">
        <v>58</v>
      </c>
      <c r="DT3" s="194"/>
      <c r="DU3" s="194"/>
      <c r="DV3" s="194"/>
      <c r="DW3" s="15"/>
      <c r="DX3" s="15"/>
      <c r="DY3" s="15"/>
      <c r="DZ3" s="193" t="s">
        <v>59</v>
      </c>
      <c r="EA3" s="194"/>
      <c r="EB3" s="194"/>
      <c r="EC3" s="194"/>
      <c r="ED3" s="15"/>
      <c r="EE3" s="15"/>
      <c r="EF3" s="15"/>
      <c r="EG3" s="193" t="s">
        <v>60</v>
      </c>
      <c r="EH3" s="194"/>
      <c r="EI3" s="194"/>
      <c r="EJ3" s="194"/>
      <c r="EK3" s="15"/>
      <c r="EL3" s="15"/>
      <c r="EM3" s="15"/>
      <c r="EN3" s="13"/>
      <c r="EO3" s="17"/>
      <c r="EP3" s="192"/>
      <c r="EQ3" s="46"/>
      <c r="ER3" s="192"/>
      <c r="ES3" s="19"/>
      <c r="ET3" s="19"/>
      <c r="EU3" s="19"/>
      <c r="EV3" s="176"/>
      <c r="EW3" s="21"/>
      <c r="EX3" s="47"/>
    </row>
    <row r="4" spans="1:154" s="22" customFormat="1" ht="13.5" customHeight="1" thickBot="1">
      <c r="A4" s="56" t="s">
        <v>61</v>
      </c>
      <c r="B4" s="1"/>
      <c r="C4" s="1"/>
      <c r="D4" s="1"/>
      <c r="E4" s="1"/>
      <c r="F4" s="1"/>
      <c r="G4" s="1"/>
      <c r="H4" s="1"/>
      <c r="I4" s="1"/>
      <c r="J4" s="1"/>
      <c r="K4" s="57"/>
      <c r="L4" s="1"/>
      <c r="M4" s="1"/>
      <c r="N4" s="1"/>
      <c r="O4" s="1"/>
      <c r="P4" s="58">
        <v>0.99998842593049631</v>
      </c>
      <c r="Q4" s="59">
        <f>SUMPRODUCT(Q5:Q44,S5:S44)/SUM(S5:S44)</f>
        <v>49.906586666666662</v>
      </c>
      <c r="R4" s="60">
        <f>SUMPRODUCT(R5:R44,S5:S44)/SUM(S5:S44)</f>
        <v>45.651827450980392</v>
      </c>
      <c r="S4" s="61">
        <f>SUM(S5:S44)</f>
        <v>3</v>
      </c>
      <c r="T4" s="61"/>
      <c r="U4" s="1"/>
      <c r="V4" s="62">
        <f>V3+$R$4</f>
        <v>525.65182745098036</v>
      </c>
      <c r="W4" s="62">
        <f>W3+$R$4</f>
        <v>595.65182745098036</v>
      </c>
      <c r="X4" s="62">
        <f>X3+$R$4</f>
        <v>695.65182745098036</v>
      </c>
      <c r="Y4" s="63" t="s">
        <v>62</v>
      </c>
      <c r="Z4" s="187"/>
      <c r="AA4" s="190"/>
      <c r="AB4" s="64">
        <v>7</v>
      </c>
      <c r="AC4" s="190"/>
      <c r="AD4" s="63" t="s">
        <v>62</v>
      </c>
      <c r="AE4" s="187"/>
      <c r="AF4" s="190"/>
      <c r="AG4" s="64">
        <v>7</v>
      </c>
      <c r="AH4" s="190"/>
      <c r="AI4" s="63" t="s">
        <v>62</v>
      </c>
      <c r="AJ4" s="187"/>
      <c r="AK4" s="190"/>
      <c r="AL4" s="64">
        <v>7</v>
      </c>
      <c r="AM4" s="190"/>
      <c r="AN4" s="63" t="s">
        <v>62</v>
      </c>
      <c r="AO4" s="187"/>
      <c r="AP4" s="190"/>
      <c r="AQ4" s="64">
        <v>4</v>
      </c>
      <c r="AR4" s="190"/>
      <c r="AS4" s="63" t="s">
        <v>62</v>
      </c>
      <c r="AT4" s="187"/>
      <c r="AU4" s="190"/>
      <c r="AV4" s="64">
        <v>7</v>
      </c>
      <c r="AW4" s="190"/>
      <c r="AX4" s="63" t="s">
        <v>62</v>
      </c>
      <c r="AY4" s="187"/>
      <c r="AZ4" s="190"/>
      <c r="BA4" s="64">
        <v>7</v>
      </c>
      <c r="BB4" s="190"/>
      <c r="BC4" s="63" t="s">
        <v>62</v>
      </c>
      <c r="BD4" s="187"/>
      <c r="BE4" s="190"/>
      <c r="BF4" s="64">
        <v>7</v>
      </c>
      <c r="BG4" s="190"/>
      <c r="BH4" s="63" t="s">
        <v>62</v>
      </c>
      <c r="BI4" s="187"/>
      <c r="BJ4" s="190"/>
      <c r="BK4" s="64">
        <v>4</v>
      </c>
      <c r="BL4" s="190"/>
      <c r="BM4" s="63" t="s">
        <v>62</v>
      </c>
      <c r="BN4" s="187"/>
      <c r="BO4" s="190"/>
      <c r="BP4" s="64"/>
      <c r="BQ4" s="190"/>
      <c r="BR4" s="63" t="s">
        <v>62</v>
      </c>
      <c r="BS4" s="187"/>
      <c r="BT4" s="190"/>
      <c r="BU4" s="64"/>
      <c r="BV4" s="190"/>
      <c r="BW4" s="33"/>
      <c r="BX4" s="194"/>
      <c r="BY4" s="194"/>
      <c r="BZ4" s="194"/>
      <c r="CA4" s="15"/>
      <c r="CB4" s="15"/>
      <c r="CC4" s="194"/>
      <c r="CD4" s="194"/>
      <c r="CE4" s="194"/>
      <c r="CF4" s="194"/>
      <c r="CG4" s="15"/>
      <c r="CH4" s="15"/>
      <c r="CI4" s="15"/>
      <c r="CJ4" s="194"/>
      <c r="CK4" s="194"/>
      <c r="CL4" s="194"/>
      <c r="CM4" s="194"/>
      <c r="CN4" s="15"/>
      <c r="CO4" s="15"/>
      <c r="CP4" s="15"/>
      <c r="CQ4" s="194"/>
      <c r="CR4" s="194"/>
      <c r="CS4" s="194"/>
      <c r="CT4" s="194"/>
      <c r="CU4" s="15"/>
      <c r="CV4" s="15"/>
      <c r="CW4" s="15"/>
      <c r="CX4" s="194"/>
      <c r="CY4" s="194"/>
      <c r="CZ4" s="194"/>
      <c r="DA4" s="194"/>
      <c r="DB4" s="15"/>
      <c r="DC4" s="15"/>
      <c r="DD4" s="15"/>
      <c r="DE4" s="194"/>
      <c r="DF4" s="194"/>
      <c r="DG4" s="194"/>
      <c r="DH4" s="194"/>
      <c r="DI4" s="15"/>
      <c r="DJ4" s="15"/>
      <c r="DK4" s="15"/>
      <c r="DL4" s="194"/>
      <c r="DM4" s="194"/>
      <c r="DN4" s="194"/>
      <c r="DO4" s="194"/>
      <c r="DP4" s="15"/>
      <c r="DQ4" s="15"/>
      <c r="DR4" s="15"/>
      <c r="DS4" s="194"/>
      <c r="DT4" s="194"/>
      <c r="DU4" s="194"/>
      <c r="DV4" s="194"/>
      <c r="DW4" s="15"/>
      <c r="DX4" s="15"/>
      <c r="DY4" s="15"/>
      <c r="DZ4" s="194"/>
      <c r="EA4" s="194"/>
      <c r="EB4" s="194"/>
      <c r="EC4" s="194"/>
      <c r="ED4" s="15"/>
      <c r="EE4" s="15"/>
      <c r="EF4" s="15"/>
      <c r="EG4" s="194"/>
      <c r="EH4" s="194"/>
      <c r="EI4" s="194"/>
      <c r="EJ4" s="194"/>
      <c r="EK4" s="15"/>
      <c r="EL4" s="15"/>
      <c r="EM4" s="15"/>
      <c r="EN4" s="13"/>
      <c r="EO4" s="65">
        <v>1</v>
      </c>
      <c r="EP4" s="192"/>
      <c r="EQ4" s="46"/>
      <c r="ER4" s="192"/>
      <c r="ES4" s="19"/>
      <c r="ET4" s="19"/>
      <c r="EU4" s="19"/>
      <c r="EV4" s="176"/>
      <c r="EW4" s="21"/>
      <c r="EX4" s="47"/>
    </row>
    <row r="5" spans="1:154">
      <c r="A5" s="66">
        <v>1</v>
      </c>
      <c r="B5" s="48" t="s">
        <v>63</v>
      </c>
      <c r="C5" s="67">
        <v>18.649999999999999</v>
      </c>
      <c r="D5" s="67">
        <v>9.1999999999999993</v>
      </c>
      <c r="E5" s="67">
        <v>18.899999999999999</v>
      </c>
      <c r="F5" s="67">
        <v>6.3</v>
      </c>
      <c r="G5" s="67">
        <v>16</v>
      </c>
      <c r="H5" s="67">
        <v>2.4</v>
      </c>
      <c r="I5" s="68">
        <v>18.5</v>
      </c>
      <c r="J5" s="69">
        <f>0.5*(C5*D5+E5*F5)</f>
        <v>145.32499999999999</v>
      </c>
      <c r="K5" s="70">
        <f t="shared" ref="K5:K33" si="0">$K$2-$G5*$J$2</f>
        <v>47.503999999999998</v>
      </c>
      <c r="L5" s="70">
        <f t="shared" ref="L5:L11" si="1">100-(J5+300)/8.5</f>
        <v>47.608823529411765</v>
      </c>
      <c r="M5" s="71"/>
      <c r="N5" s="48"/>
      <c r="O5" s="95" t="s">
        <v>65</v>
      </c>
      <c r="P5" s="72" t="s">
        <v>66</v>
      </c>
      <c r="Q5" s="73">
        <f t="shared" ref="Q5:Q44" si="2">K5</f>
        <v>47.503999999999998</v>
      </c>
      <c r="R5" s="73">
        <f t="shared" ref="R5:R44" si="3">SUM(L5:N5)*гандикап</f>
        <v>47.608823529411765</v>
      </c>
      <c r="S5" s="74"/>
      <c r="T5" s="74" t="s">
        <v>74</v>
      </c>
      <c r="U5" s="75">
        <v>1</v>
      </c>
      <c r="V5" s="76">
        <f t="shared" ref="V5:V44" si="4">$V$4/($V$3+R5)</f>
        <v>0.99629082003340996</v>
      </c>
      <c r="W5" s="76">
        <f t="shared" ref="W5:W44" si="5">$W$4/($W$3+R5)</f>
        <v>0.9967252891835271</v>
      </c>
      <c r="X5" s="76">
        <f t="shared" ref="X5:X44" si="6">$X$4/($X$3+Q5)</f>
        <v>0.99734457071354476</v>
      </c>
      <c r="Y5" s="77">
        <v>0.57523148148148151</v>
      </c>
      <c r="Z5" s="78" t="str">
        <f t="shared" ref="Z5:Z44" si="7">IF(AND($S5=1,Y$3&gt;0),IF(ISNUMBER(Y5),IF((Y5-Y$3)&gt;0,Y5-Y$3,$P$4-Y$3+Y5)," "),"")</f>
        <v/>
      </c>
      <c r="AA5" s="79" t="str">
        <f t="shared" ref="AA5:AA44" si="8">IF($S5=1,IF(ISNUMBER(Y5),RANK(Z5,Z$5:Z$44,1),Y5),"n/s")</f>
        <v>n/s</v>
      </c>
      <c r="AB5" s="78" t="str">
        <f t="shared" ref="AB5:AB44" si="9">IF($S5=1,IF(ISNUMBER(Y5),IF((Y5-Y$3)&gt;0,Y5-Y$3,$P$4-Y$3+Y5)*(IF(AB$4=2,$V5,IF(AB$4=4,$W5,IF(AB$4=7,$X5,"!"))))," "),"")</f>
        <v/>
      </c>
      <c r="AC5" s="79" t="str">
        <f t="shared" ref="AC5:AC44" si="10">IF(ISNUMBER(AA5),RANK(AB5,AB$5:AB$44,1),AA5)</f>
        <v>n/s</v>
      </c>
      <c r="AD5" s="77">
        <v>0.51500000000000001</v>
      </c>
      <c r="AE5" s="78" t="str">
        <f t="shared" ref="AE5:AE44" si="11">IF(AND($S5=1,AD$3&gt;0),IF(ISNUMBER(AD5),IF((AD5-AD$3)&gt;0,AD5-AD$3,$P$4-AD$3+AD5)," "),"")</f>
        <v/>
      </c>
      <c r="AF5" s="79" t="str">
        <f t="shared" ref="AF5:AF44" si="12">IF($S5=1,IF(ISNUMBER(AD5),RANK(AE5,AE$5:AE$44,1),AD5),"n/s")</f>
        <v>n/s</v>
      </c>
      <c r="AG5" s="78" t="str">
        <f t="shared" ref="AG5:AG44" si="13">IF($S5=1,IF(ISNUMBER(AD5),IF((AD5-AD$3)&gt;0,AD5-AD$3,$P$4-AD$3+AD5)*(IF(AG$4=2,$V5,IF(AG$4=4,$W5,IF(AG$4=7,$X5,"!"))))," "),"")</f>
        <v/>
      </c>
      <c r="AH5" s="79" t="str">
        <f t="shared" ref="AH5:AH44" si="14">IF(ISNUMBER(AF5),RANK(AG5,AG$5:AG$44,1),AF5)</f>
        <v>n/s</v>
      </c>
      <c r="AI5" s="77">
        <v>7.9270833333333332E-2</v>
      </c>
      <c r="AJ5" s="78" t="str">
        <f t="shared" ref="AJ5:AJ44" si="15">IF(AND($S5=1,AI$3&gt;0),IF(ISNUMBER(AI5),IF((AI5-AI$3)&gt;0,AI5-AI$3,$P$4-AI$3+AI5)," "),"")</f>
        <v/>
      </c>
      <c r="AK5" s="79" t="str">
        <f t="shared" ref="AK5:AK44" si="16">IF($S5=1,IF(ISNUMBER(AI5),RANK(AJ5,AJ$5:AJ$44,1),AI5),"n/s")</f>
        <v>n/s</v>
      </c>
      <c r="AL5" s="78" t="str">
        <f t="shared" ref="AL5:AL44" si="17">IF($S5=1,IF(ISNUMBER(AI5),IF((AI5-AI$3)&gt;0,AI5-AI$3,$P$4-AI$3+AI5)*(IF(AL$4=2,$V5,IF(AL$4=4,$W5,IF(AL$4=7,$X5,"!"))))," "),"")</f>
        <v/>
      </c>
      <c r="AM5" s="79" t="str">
        <f t="shared" ref="AM5:AM44" si="18">IF(ISNUMBER(AK5),RANK(AL5,AL$5:AL$44,1),AK5)</f>
        <v>n/s</v>
      </c>
      <c r="AN5" s="77">
        <v>0.74328703703703702</v>
      </c>
      <c r="AO5" s="78" t="str">
        <f t="shared" ref="AO5:AO44" si="19">IF(AND($S5=1,AN$3&gt;0),IF(ISNUMBER(AN5),IF((AN5-AN$3)&gt;0,AN5-AN$3,$P$4-AN$3+AN5)," "),"")</f>
        <v/>
      </c>
      <c r="AP5" s="79" t="str">
        <f t="shared" ref="AP5:AP44" si="20">IF($S5=1,IF(ISNUMBER(AN5),RANK(AO5,AO$5:AO$44,1),AN5),"n/s")</f>
        <v>n/s</v>
      </c>
      <c r="AQ5" s="78" t="str">
        <f t="shared" ref="AQ5:AQ44" si="21">IF($S5=1,IF(ISNUMBER(AN5),IF((AN5-AN$3)&gt;0,AN5-AN$3,$P$4-AN$3+AN5)*(IF(AQ$4=2,$V5,IF(AQ$4=4,$W5,IF(AQ$4=7,$X5,"!"))))," "),"")</f>
        <v/>
      </c>
      <c r="AR5" s="79" t="str">
        <f t="shared" ref="AR5:AR44" si="22">IF(ISNUMBER(AP5),RANK(AQ5,AQ$5:AQ$44,1),AP5)</f>
        <v>n/s</v>
      </c>
      <c r="AS5" s="77">
        <v>0.80393518518518514</v>
      </c>
      <c r="AT5" s="78" t="str">
        <f t="shared" ref="AT5:AT44" si="23">IF(AND($S5=1,AS$3&gt;0),IF(ISNUMBER(AS5),IF((AS5-AS$3)&gt;0,AS5-AS$3,$P$4-AS$3+AS5)," "),"")</f>
        <v/>
      </c>
      <c r="AU5" s="79" t="str">
        <f t="shared" ref="AU5:AU44" si="24">IF($S5=1,IF(ISNUMBER(AS5),RANK(AT5,AT$5:AT$44,1),AS5),"n/s")</f>
        <v>n/s</v>
      </c>
      <c r="AV5" s="78" t="str">
        <f t="shared" ref="AV5:AV44" si="25">IF($S5=1,IF(ISNUMBER(AS5),IF((AS5-AS$3)&gt;0,AS5-AS$3,$P$4-AS$3+AS5)*(IF(AV$4=2,$V5,IF(AV$4=4,$W5,IF(AV$4=7,$X5,"!"))))," "),"")</f>
        <v/>
      </c>
      <c r="AW5" s="79" t="str">
        <f t="shared" ref="AW5:AW44" si="26">IF(ISNUMBER(AU5),RANK(AV5,AV$5:AV$44,1),AU5)</f>
        <v>n/s</v>
      </c>
      <c r="AX5" s="77">
        <v>0.72864583333333333</v>
      </c>
      <c r="AY5" s="78" t="str">
        <f t="shared" ref="AY5:AY44" si="27">IF(AND($S5=1,AX$3&gt;0),IF(ISNUMBER(AX5),IF((AX5-AX$3)&gt;0,AX5-AX$3,$P$4-AX$3+AX5)," "),"")</f>
        <v/>
      </c>
      <c r="AZ5" s="79" t="str">
        <f t="shared" ref="AZ5:AZ44" si="28">IF($S5=1,IF(ISNUMBER(AX5),RANK(AY5,AY$5:AY$44,1),AX5),"n/s")</f>
        <v>n/s</v>
      </c>
      <c r="BA5" s="78" t="str">
        <f t="shared" ref="BA5:BA44" si="29">IF($S5=1,IF(ISNUMBER(AX5),IF((AX5-AX$3)&gt;0,AX5-AX$3,$P$4-AX$3+AX5)*(IF(BA$4=2,$V5,IF(BA$4=4,$W5,IF(BA$4=7,$X5,"!"))))," "),"")</f>
        <v/>
      </c>
      <c r="BB5" s="79" t="str">
        <f t="shared" ref="BB5:BB44" si="30">IF(ISNUMBER(AZ5),RANK(BA5,BA$5:BA$44,1),AZ5)</f>
        <v>n/s</v>
      </c>
      <c r="BC5" s="77">
        <v>0.67248842592592595</v>
      </c>
      <c r="BD5" s="78" t="str">
        <f t="shared" ref="BD5:BD44" si="31">IF(AND($S5=1,BC$3&gt;0),IF(ISNUMBER(BC5),IF((BC5-BC$3)&gt;0,BC5-BC$3,$P$4-BC$3+BC5)," "),"")</f>
        <v/>
      </c>
      <c r="BE5" s="79" t="str">
        <f t="shared" ref="BE5:BE44" si="32">IF($S5=1,IF(ISNUMBER(BC5),RANK(BD5,BD$5:BD$44,1),BC5),"n/s")</f>
        <v>n/s</v>
      </c>
      <c r="BF5" s="78" t="str">
        <f t="shared" ref="BF5:BF44" si="33">IF($S5=1,IF(ISNUMBER(BC5),IF((BC5-BC$3)&gt;0,BC5-BC$3,$P$4-BC$3+BC5)*(IF(BF$4=2,$V5,IF(BF$4=4,$W5,IF(BF$4=7,$X5,"!"))))," "),"")</f>
        <v/>
      </c>
      <c r="BG5" s="79" t="str">
        <f t="shared" ref="BG5:BG44" si="34">IF(ISNUMBER(BE5),RANK(BF5,BF$5:BF$44,1),BE5)</f>
        <v>n/s</v>
      </c>
      <c r="BH5" s="77">
        <v>0.55046296296296293</v>
      </c>
      <c r="BI5" s="78" t="str">
        <f t="shared" ref="BI5:BI44" si="35">IF(AND($S5=1,BH$3&gt;0),IF(ISNUMBER(BH5),IF((BH5-BH$3)&gt;0,BH5-BH$3,$P$4-BH$3+BH5)," "),"")</f>
        <v/>
      </c>
      <c r="BJ5" s="79" t="str">
        <f t="shared" ref="BJ5:BJ44" si="36">IF($S5=1,IF(ISNUMBER(BH5),RANK(BI5,BI$5:BI$44,1),BH5),"n/s")</f>
        <v>n/s</v>
      </c>
      <c r="BK5" s="78" t="str">
        <f t="shared" ref="BK5:BK44" si="37">IF($S5=1,IF(ISNUMBER(BH5),IF((BH5-BH$3)&gt;0,BH5-BH$3,$P$4-BH$3+BH5)*(IF(BK$4=2,$V5,IF(BK$4=4,$W5,IF(BK$4=7,$X5,"!"))))," "),"")</f>
        <v/>
      </c>
      <c r="BL5" s="79" t="str">
        <f t="shared" ref="BL5:BL44" si="38">IF(ISNUMBER(BJ5),RANK(BK5,BK$5:BK$44,1),BJ5)</f>
        <v>n/s</v>
      </c>
      <c r="BM5" s="77"/>
      <c r="BN5" s="78" t="str">
        <f t="shared" ref="BN5:BN44" si="39">IF(AND($S5=1,BM$3&gt;0),IF(ISNUMBER(BM5),IF((BM5-BM$3)&gt;0,BM5-BM$3,$P$4-BM$3+BM5)," "),"")</f>
        <v/>
      </c>
      <c r="BO5" s="79" t="str">
        <f t="shared" ref="BO5:BO44" si="40">IF($S5=1,IF(ISNUMBER(BM5),RANK(BN5,BN$5:BN$44,1),BM5),"n/s")</f>
        <v>n/s</v>
      </c>
      <c r="BP5" s="78" t="str">
        <f t="shared" ref="BP5:BP44" si="41">IF($S5=1,IF(ISNUMBER(BM5),IF((BM5-BM$3)&gt;0,BM5-BM$3,$P$4-BM$3+BM5)*(IF(BP$4=2,$V5,IF(BP$4=4,$W5,IF(BP$4=7,$X5,"!"))))," "),"")</f>
        <v/>
      </c>
      <c r="BQ5" s="79" t="str">
        <f t="shared" ref="BQ5:BQ44" si="42">IF(ISNUMBER(BO5),RANK(BP5,BP$5:BP$44,1),BO5)</f>
        <v>n/s</v>
      </c>
      <c r="BR5" s="77"/>
      <c r="BS5" s="78" t="str">
        <f t="shared" ref="BS5:BS44" si="43">IF(AND($S5=1,BR$3&gt;0),IF(ISNUMBER(BR5),IF((BR5-BR$3)&gt;0,BR5-BR$3,$P$4-BR$3+BR5)," "),"")</f>
        <v/>
      </c>
      <c r="BT5" s="79" t="str">
        <f t="shared" ref="BT5:BT44" si="44">IF($S5=1,IF(ISNUMBER(BR5),RANK(BS5,BS$5:BS$44,1),BR5),"n/s")</f>
        <v>n/s</v>
      </c>
      <c r="BU5" s="78" t="str">
        <f t="shared" ref="BU5:BU44" si="45">IF($S5=1,IF(ISNUMBER(BR5),IF((BR5-BR$3)&gt;0,BR5-BR$3,$P$4-BR$3+BR5)*(IF(BU$4=2,$V5,IF(BU$4=4,$W5,IF(BU$4=7,$X5,"!"))))," "),"")</f>
        <v/>
      </c>
      <c r="BV5" s="79" t="str">
        <f t="shared" ref="BV5:BV44" si="46">IF(ISNUMBER(BT5),RANK(BU5,BU$5:BU$44,1),BT5)</f>
        <v>n/s</v>
      </c>
      <c r="BW5" s="33"/>
      <c r="BX5" s="80">
        <f t="shared" ref="BX5:BX44" si="47">U5</f>
        <v>1</v>
      </c>
      <c r="BY5" s="81" t="str">
        <f t="shared" ref="BY5:BY44" si="48">AC5</f>
        <v>n/s</v>
      </c>
      <c r="BZ5" s="82">
        <f t="shared" ref="BZ5:BZ44" si="49">IF(ISNUMBER(BY5),VLOOKUP(BY5,$CA$5:$CB$44,2),IF(ISTEXT(BY5),IF((BY5="n/f"),0.25,0)," "))</f>
        <v>0</v>
      </c>
      <c r="CA5" s="83">
        <v>1</v>
      </c>
      <c r="CB5" s="83">
        <f>$BY$45+0.25</f>
        <v>3.25</v>
      </c>
      <c r="CC5" s="81" t="str">
        <f t="shared" ref="CC5:CC44" si="50">AH5</f>
        <v>n/s</v>
      </c>
      <c r="CD5" s="82">
        <f t="shared" ref="CD5:CD44" si="51">IF(ISNUMBER(CC5),VLOOKUP(CC5,$CH$5:$CI$44,2),IF(ISTEXT(CC5),IF((CC5="n/f"),0.25,0)," "))</f>
        <v>0</v>
      </c>
      <c r="CE5" s="82">
        <f t="shared" ref="CE5:CE44" si="52">IF($CC$45&gt;0,IF(OR(ISNUMBER(CC5),(CC5="n/f")),SUM(BZ5,CD5),BZ5)," ")</f>
        <v>0</v>
      </c>
      <c r="CF5" s="84">
        <f t="shared" ref="CF5:CF44" si="53">IF(ISNUMBER(CE5),VLOOKUP(CE5,$CG$5:$CH$44,2,FALSE)," ")</f>
        <v>4</v>
      </c>
      <c r="CG5" s="83">
        <f t="shared" ref="CG5:CG44" si="54">IF(ISNUMBER(LARGE($CE$5:$CE$44,CH5)),LARGE($CE$5:$CE$44,CH5)," ")</f>
        <v>5.25</v>
      </c>
      <c r="CH5" s="83">
        <v>1</v>
      </c>
      <c r="CI5" s="85">
        <f>$CC$45+0.25</f>
        <v>3.25</v>
      </c>
      <c r="CJ5" s="81" t="str">
        <f t="shared" ref="CJ5:CJ44" si="55">AM5</f>
        <v>n/s</v>
      </c>
      <c r="CK5" s="174">
        <f>IF(ISNUMBER(CJ5),VLOOKUP(CJ5,$CO$5:$CP$44,2),IF(ISTEXT(CJ5),IF((CJ5="n/f"),0.25,0)," "))*2</f>
        <v>0</v>
      </c>
      <c r="CL5" s="82">
        <f t="shared" ref="CL5:CL44" si="56">IF($CJ$45&gt;0,IF(OR(ISNUMBER(CJ5),(CJ5="n/f")),SUM(CE5,CK5),CE5)," ")</f>
        <v>0</v>
      </c>
      <c r="CM5" s="84">
        <f t="shared" ref="CM5:CM44" si="57">IF(ISNUMBER(CL5),VLOOKUP(CL5,$CN$5:$CO$44,2,FALSE)," ")</f>
        <v>4</v>
      </c>
      <c r="CN5" s="83">
        <f t="shared" ref="CN5:CN44" si="58">IF(ISNUMBER(LARGE($CL$5:$CL$44,CO5)),LARGE($CL$5:$CL$44,CO5)," ")</f>
        <v>7.5</v>
      </c>
      <c r="CO5" s="83">
        <v>1</v>
      </c>
      <c r="CP5" s="85">
        <f>$CJ$45+0.25</f>
        <v>2.25</v>
      </c>
      <c r="CQ5" s="81" t="str">
        <f t="shared" ref="CQ5:CQ44" si="59">AR5</f>
        <v>n/s</v>
      </c>
      <c r="CR5" s="82">
        <f t="shared" ref="CR5:CR44" si="60">IF(ISNUMBER(CQ5),VLOOKUP(CQ5,$CV$5:$CW$44,2),IF(ISTEXT(CQ5),IF((CQ5="n/f"),0.25,0)," "))</f>
        <v>0</v>
      </c>
      <c r="CS5" s="82">
        <f t="shared" ref="CS5:CS44" si="61">IF($CQ$45&gt;0,IF(OR(ISNUMBER(CQ5),(CQ5="n/f")),SUM(CL5,CR5),CL5)," ")</f>
        <v>0</v>
      </c>
      <c r="CT5" s="84">
        <f t="shared" ref="CT5:CT44" si="62">IF(ISNUMBER(CS5),VLOOKUP(CS5,$CU$5:$CV$44,2,FALSE)," ")</f>
        <v>4</v>
      </c>
      <c r="CU5" s="83">
        <f t="shared" ref="CU5:CU44" si="63">IF(ISNUMBER(LARGE($CS$5:$CS$44,CV5)),LARGE($CS$5:$CS$44,CV5)," ")</f>
        <v>9.25</v>
      </c>
      <c r="CV5" s="83">
        <v>1</v>
      </c>
      <c r="CW5" s="85">
        <f>$CQ$45+0.25</f>
        <v>3.25</v>
      </c>
      <c r="CX5" s="81" t="str">
        <f t="shared" ref="CX5:CX44" si="64">AW5</f>
        <v>n/s</v>
      </c>
      <c r="CY5" s="82">
        <f t="shared" ref="CY5:CY44" si="65">IF(ISNUMBER(CX5),VLOOKUP(CX5,$DC$5:$DD$44,2),IF(ISTEXT(CX5),IF((CX5="n/f"),0.25,0)," "))</f>
        <v>0</v>
      </c>
      <c r="CZ5" s="82">
        <f t="shared" ref="CZ5:CZ44" si="66">IF($CX$45&gt;0,IF(OR(ISNUMBER(CX5),(CX5="n/f")),SUM(CS5,CY5),CS5)," ")</f>
        <v>0</v>
      </c>
      <c r="DA5" s="84">
        <f t="shared" ref="DA5:DA44" si="67">IF(ISNUMBER(CZ5),VLOOKUP(CZ5,$DB$5:$DC$44,2,FALSE)," ")</f>
        <v>4</v>
      </c>
      <c r="DB5" s="83">
        <f t="shared" ref="DB5:DB44" si="68">IF(ISNUMBER(LARGE($CZ$5:$CZ$44,DC5)),LARGE($CZ$5:$CZ$44,DC5)," ")</f>
        <v>12.5</v>
      </c>
      <c r="DC5" s="83">
        <v>1</v>
      </c>
      <c r="DD5" s="85">
        <f>$CX$45+0.25</f>
        <v>3.25</v>
      </c>
      <c r="DE5" s="81" t="str">
        <f t="shared" ref="DE5:DE44" si="69">BB5</f>
        <v>n/s</v>
      </c>
      <c r="DF5" s="82">
        <f t="shared" ref="DF5:DF44" si="70">IF(ISNUMBER(DE5),VLOOKUP(DE5,$DJ$5:$DK$44,2),IF(ISTEXT(DE5),IF((DE5="n/f"),0.25,0)," "))</f>
        <v>0</v>
      </c>
      <c r="DG5" s="82">
        <f t="shared" ref="DG5:DG44" si="71">IF($DE$45&gt;0,IF(OR(ISNUMBER(DE5),(DE5="n/f")),SUM(CZ5,DF5),CZ5)," ")</f>
        <v>0</v>
      </c>
      <c r="DH5" s="84">
        <f t="shared" ref="DH5:DH43" si="72">IF(ISNUMBER(DG5),VLOOKUP(DG5,$DI$5:$DJ$44,2,FALSE)," ")</f>
        <v>4</v>
      </c>
      <c r="DI5" s="83">
        <f t="shared" ref="DI5:DI44" si="73">IF(ISNUMBER(LARGE($DG$5:$DG$44,DJ5)),LARGE($DG$5:$DG$44,DJ5)," ")</f>
        <v>14.5</v>
      </c>
      <c r="DJ5" s="83">
        <v>1</v>
      </c>
      <c r="DK5" s="85">
        <f>$DE$45+0.25</f>
        <v>3.25</v>
      </c>
      <c r="DL5" s="81" t="str">
        <f t="shared" ref="DL5:DL44" si="74">BG5</f>
        <v>n/s</v>
      </c>
      <c r="DM5" s="82">
        <f t="shared" ref="DM5:DM44" si="75">IF(ISNUMBER(DL5),VLOOKUP(DL5,$DQ$5:$DR$44,2),IF(ISTEXT(DL5),IF((DL5="n/f"),0.25,0)," "))</f>
        <v>0</v>
      </c>
      <c r="DN5" s="82">
        <f t="shared" ref="DN5:DN44" si="76">IF($DL$45&gt;0,IF(OR(ISNUMBER(DL5),(DL5="n/f")),SUM(DG5,DM5),DG5)," ")</f>
        <v>0</v>
      </c>
      <c r="DO5" s="84">
        <f t="shared" ref="DO5:DO44" si="77">IF(ISNUMBER(DN5),VLOOKUP(DN5,$DP$1:$DQ$44,2,FALSE)," ")</f>
        <v>4</v>
      </c>
      <c r="DP5" s="83">
        <f t="shared" ref="DP5:DP44" si="78">IF(ISNUMBER(LARGE($DN$1:$DN$44,DQ5)),LARGE($DN$1:$DN$44,DQ5)," ")</f>
        <v>16.5</v>
      </c>
      <c r="DQ5" s="83">
        <v>1</v>
      </c>
      <c r="DR5" s="83">
        <f>$DL$45+0.25</f>
        <v>3.25</v>
      </c>
      <c r="DS5" s="81" t="str">
        <f t="shared" ref="DS5:DS44" si="79">BL5</f>
        <v>n/s</v>
      </c>
      <c r="DT5" s="82">
        <f>IF(ISNUMBER(DS5),VLOOKUP(DS5,$DX$5:$DY$44,2),IF(ISTEXT(DS5),IF((DS5="n/f"),0.25,0)," "))</f>
        <v>0</v>
      </c>
      <c r="DU5" s="82">
        <f t="shared" ref="DU5:DU44" si="80">IF($DS$45&gt;0,IF(OR(ISNUMBER(DS5),(DS5="n/f")),SUM(DN5,DT5),DN5)," ")</f>
        <v>0</v>
      </c>
      <c r="DV5" s="84">
        <f t="shared" ref="DV5:DV44" si="81">IF(ISNUMBER(DU5),VLOOKUP(DU5,$DW$1:$DX$44,2,FALSE)," ")</f>
        <v>4</v>
      </c>
      <c r="DW5" s="83">
        <f t="shared" ref="DW5:DW44" si="82">IF(ISNUMBER(LARGE($DU$1:$DU$44,DX5)),LARGE($DU$1:$DU$44,DX5)," ")</f>
        <v>19.75</v>
      </c>
      <c r="DX5" s="83">
        <v>1</v>
      </c>
      <c r="DY5" s="85">
        <f>$DS$45+0.25</f>
        <v>3.25</v>
      </c>
      <c r="DZ5" s="81" t="str">
        <f t="shared" ref="DZ5:DZ44" si="83">BQ5</f>
        <v>n/s</v>
      </c>
      <c r="EA5" s="82">
        <f>IF(ISNUMBER(DZ5),VLOOKUP(DZ5,$DX$5:$DY$44,2),IF(ISTEXT(DZ5),IF((DZ5="n/f"),0.25,0)," "))</f>
        <v>0</v>
      </c>
      <c r="EB5" s="82" t="str">
        <f t="shared" ref="EB5:EB44" si="84">IF($DZ$45&gt;0,IF(OR(ISNUMBER(DZ5),(DZ5="n/f")),SUM(DU5,EA5),DU5)," ")</f>
        <v xml:space="preserve"> </v>
      </c>
      <c r="EC5" s="84" t="str">
        <f t="shared" ref="EC5:EC44" si="85">IF(ISNUMBER(EB5),VLOOKUP(EB5,$ED$1:$EE$44,2,FALSE)," ")</f>
        <v xml:space="preserve"> </v>
      </c>
      <c r="ED5" s="83" t="str">
        <f t="shared" ref="ED5:ED44" si="86">IF(ISNUMBER(LARGE($EB$1:$EB$44,EE5)),LARGE($EB$1:$EB$44,EE5)," ")</f>
        <v xml:space="preserve"> </v>
      </c>
      <c r="EE5" s="83">
        <v>1</v>
      </c>
      <c r="EF5" s="85">
        <f>$DZ$45+0.25</f>
        <v>0.25</v>
      </c>
      <c r="EG5" s="81" t="str">
        <f t="shared" ref="EG5:EG44" si="87">BV5</f>
        <v>n/s</v>
      </c>
      <c r="EH5" s="82">
        <f>IF(ISNUMBER(EG5),VLOOKUP(EG5,$EE$5:$EF$44,2),IF(ISTEXT(EG5),IF((EG5="n/f"),0.25,0)," "))</f>
        <v>0</v>
      </c>
      <c r="EI5" s="82" t="str">
        <f t="shared" ref="EI5:EI44" si="88">IF($EG$45&gt;0,IF(OR(ISNUMBER(EG5),(EG5="n/f")),SUM(EB5,EH5),EB5)," ")</f>
        <v xml:space="preserve"> </v>
      </c>
      <c r="EJ5" s="84" t="str">
        <f t="shared" ref="EJ5:EJ44" si="89">IF(ISNUMBER(EI5),VLOOKUP(EI5,$EK$1:$EL$44,2,FALSE)," ")</f>
        <v xml:space="preserve"> </v>
      </c>
      <c r="EK5" s="83" t="str">
        <f t="shared" ref="EK5:EK44" si="90">IF(ISNUMBER(LARGE($EI$1:$EI$44,EL5)),LARGE($EI$1:$EI$44,EL5)," ")</f>
        <v xml:space="preserve"> </v>
      </c>
      <c r="EL5" s="83">
        <v>1</v>
      </c>
      <c r="EM5" s="85">
        <f>$EG$45+0.25</f>
        <v>0.25</v>
      </c>
      <c r="EN5" s="86">
        <f t="shared" ref="EN5:EN44" si="91">-MIN(IF(BZ5&gt;0,BZ5,99),IF(CD5&gt;0,CD5,99),IF(CK5&gt;0,CK5,99),IF(CR5&gt;0,CR5,99),IF(CY5&gt;0,CY5,99),IF(DF5&gt;0,DF5,99),IF(DM5&gt;0,DM5,99),IF(DT5&gt;0,DT5,99),IF(EA5&gt;0,EA5,99),IF(EH5&gt;0,EH5,99))</f>
        <v>-99</v>
      </c>
      <c r="EO5" s="65"/>
      <c r="EP5" s="87">
        <f t="shared" ref="EP5:EP43" si="92">MAX(EI5,EB5,DU5,DN5,DG5,CZ5,CS5,CL5,CE5,BZ5)+EN5+EO5</f>
        <v>-99</v>
      </c>
      <c r="EQ5" s="88">
        <f t="shared" ref="EQ5:EQ44" si="93">IF(ISNUMBER(EP5),VLOOKUP(EP5,$ES$5:$ET$44,2,FALSE)," ")</f>
        <v>7</v>
      </c>
      <c r="ER5" s="89">
        <f t="shared" ref="ER5:ER44" si="94">IF(ISNUMBER(DS5),DS5,DS$45)+IF(ISNUMBER(DL5),DL5,DL$45)+IF(ISNUMBER(DE5),DE5,DE$45)+IF(ISNUMBER(CX5),CX5,CX$45)+IF(ISNUMBER(CQ5),CQ5,CQ$45)+IF(ISNUMBER(CJ5),CJ5,CJ$45)+IF(ISNUMBER(CC5),CC5,CC$45)+IF(ISNUMBER(BY5),BY5,BY$45)</f>
        <v>23</v>
      </c>
      <c r="ES5" s="90">
        <f t="shared" ref="ES5:ES44" si="95">IF(ISNUMBER(LARGE($EP$1:$EP$44,ET5)),LARGE($EP$1:$EP$44,ET5)," ")</f>
        <v>17.75</v>
      </c>
      <c r="ET5" s="91">
        <v>1</v>
      </c>
      <c r="EU5" s="91">
        <v>1</v>
      </c>
      <c r="EV5" s="84">
        <f t="shared" ref="EV5:EV44" si="96">EQ5</f>
        <v>7</v>
      </c>
      <c r="EW5" s="92" t="str">
        <f t="shared" ref="EW5:EW44" si="97">P5</f>
        <v>Михаил Бушмакин</v>
      </c>
      <c r="EX5" s="93">
        <f t="shared" ref="EX5:EX44" si="98">U5</f>
        <v>1</v>
      </c>
    </row>
    <row r="6" spans="1:154">
      <c r="A6" s="66">
        <v>2</v>
      </c>
      <c r="B6" s="48" t="s">
        <v>63</v>
      </c>
      <c r="C6" s="67">
        <v>18.649999999999999</v>
      </c>
      <c r="D6" s="67">
        <v>9.1999999999999993</v>
      </c>
      <c r="E6" s="67">
        <v>18.899999999999999</v>
      </c>
      <c r="F6" s="67">
        <v>6.3</v>
      </c>
      <c r="G6" s="67">
        <v>16</v>
      </c>
      <c r="H6" s="67">
        <v>2.4</v>
      </c>
      <c r="I6" s="68">
        <v>18.5</v>
      </c>
      <c r="J6" s="69">
        <f t="shared" ref="J6:J11" si="99">0.5*(C6*D6+E6*F6)</f>
        <v>145.32499999999999</v>
      </c>
      <c r="K6" s="70">
        <f t="shared" si="0"/>
        <v>47.503999999999998</v>
      </c>
      <c r="L6" s="70">
        <f t="shared" si="1"/>
        <v>47.608823529411765</v>
      </c>
      <c r="M6" s="71"/>
      <c r="N6" s="48">
        <f>K6*$N$2</f>
        <v>2.3752</v>
      </c>
      <c r="O6" s="95" t="s">
        <v>69</v>
      </c>
      <c r="P6" s="72" t="s">
        <v>82</v>
      </c>
      <c r="Q6" s="73">
        <f t="shared" si="2"/>
        <v>47.503999999999998</v>
      </c>
      <c r="R6" s="73">
        <f t="shared" si="3"/>
        <v>49.984023529411765</v>
      </c>
      <c r="S6" s="74"/>
      <c r="T6" s="74" t="s">
        <v>74</v>
      </c>
      <c r="U6" s="75">
        <v>3</v>
      </c>
      <c r="V6" s="76">
        <f t="shared" si="4"/>
        <v>0.99182579872958954</v>
      </c>
      <c r="W6" s="76">
        <f t="shared" si="5"/>
        <v>0.99277948093859703</v>
      </c>
      <c r="X6" s="76">
        <f t="shared" si="6"/>
        <v>0.99734457071354476</v>
      </c>
      <c r="Y6" s="77">
        <v>0.65182870370370372</v>
      </c>
      <c r="Z6" s="78" t="str">
        <f t="shared" si="7"/>
        <v/>
      </c>
      <c r="AA6" s="79" t="str">
        <f t="shared" si="8"/>
        <v>n/s</v>
      </c>
      <c r="AB6" s="78" t="str">
        <f t="shared" si="9"/>
        <v/>
      </c>
      <c r="AC6" s="79" t="str">
        <f t="shared" si="10"/>
        <v>n/s</v>
      </c>
      <c r="AD6" s="77">
        <v>0.52182870370370371</v>
      </c>
      <c r="AE6" s="78" t="str">
        <f t="shared" si="11"/>
        <v/>
      </c>
      <c r="AF6" s="79" t="str">
        <f t="shared" si="12"/>
        <v>n/s</v>
      </c>
      <c r="AG6" s="78" t="str">
        <f t="shared" si="13"/>
        <v/>
      </c>
      <c r="AH6" s="79" t="str">
        <f t="shared" si="14"/>
        <v>n/s</v>
      </c>
      <c r="AI6" s="77">
        <v>0.17542824074074073</v>
      </c>
      <c r="AJ6" s="78" t="str">
        <f t="shared" si="15"/>
        <v/>
      </c>
      <c r="AK6" s="79" t="str">
        <f t="shared" si="16"/>
        <v>n/s</v>
      </c>
      <c r="AL6" s="78" t="str">
        <f t="shared" si="17"/>
        <v/>
      </c>
      <c r="AM6" s="79" t="str">
        <f t="shared" si="18"/>
        <v>n/s</v>
      </c>
      <c r="AN6" s="77">
        <v>0.75381944444444438</v>
      </c>
      <c r="AO6" s="78" t="str">
        <f t="shared" si="19"/>
        <v/>
      </c>
      <c r="AP6" s="79" t="str">
        <f t="shared" si="20"/>
        <v>n/s</v>
      </c>
      <c r="AQ6" s="78" t="str">
        <f t="shared" si="21"/>
        <v/>
      </c>
      <c r="AR6" s="79" t="str">
        <f t="shared" si="22"/>
        <v>n/s</v>
      </c>
      <c r="AS6" s="77">
        <v>0.80376157407407411</v>
      </c>
      <c r="AT6" s="78" t="str">
        <f t="shared" si="23"/>
        <v/>
      </c>
      <c r="AU6" s="79" t="str">
        <f t="shared" si="24"/>
        <v>n/s</v>
      </c>
      <c r="AV6" s="78" t="str">
        <f t="shared" si="25"/>
        <v/>
      </c>
      <c r="AW6" s="79" t="str">
        <f t="shared" si="26"/>
        <v>n/s</v>
      </c>
      <c r="AX6" s="77">
        <v>0.74084490740740738</v>
      </c>
      <c r="AY6" s="78" t="str">
        <f t="shared" si="27"/>
        <v/>
      </c>
      <c r="AZ6" s="79" t="str">
        <f t="shared" si="28"/>
        <v>n/s</v>
      </c>
      <c r="BA6" s="78" t="str">
        <f t="shared" si="29"/>
        <v/>
      </c>
      <c r="BB6" s="79" t="str">
        <f t="shared" si="30"/>
        <v>n/s</v>
      </c>
      <c r="BC6" s="77">
        <v>0.71268518518518509</v>
      </c>
      <c r="BD6" s="78" t="str">
        <f t="shared" si="31"/>
        <v/>
      </c>
      <c r="BE6" s="79" t="str">
        <f t="shared" si="32"/>
        <v>n/s</v>
      </c>
      <c r="BF6" s="78" t="str">
        <f t="shared" si="33"/>
        <v/>
      </c>
      <c r="BG6" s="79" t="str">
        <f t="shared" si="34"/>
        <v>n/s</v>
      </c>
      <c r="BH6" s="77">
        <v>0.54484953703703709</v>
      </c>
      <c r="BI6" s="78" t="str">
        <f t="shared" si="35"/>
        <v/>
      </c>
      <c r="BJ6" s="79" t="str">
        <f t="shared" si="36"/>
        <v>n/s</v>
      </c>
      <c r="BK6" s="78" t="str">
        <f t="shared" si="37"/>
        <v/>
      </c>
      <c r="BL6" s="79" t="str">
        <f t="shared" si="38"/>
        <v>n/s</v>
      </c>
      <c r="BM6" s="77"/>
      <c r="BN6" s="78" t="str">
        <f t="shared" si="39"/>
        <v/>
      </c>
      <c r="BO6" s="79" t="str">
        <f t="shared" si="40"/>
        <v>n/s</v>
      </c>
      <c r="BP6" s="78" t="str">
        <f t="shared" si="41"/>
        <v/>
      </c>
      <c r="BQ6" s="79" t="str">
        <f t="shared" si="42"/>
        <v>n/s</v>
      </c>
      <c r="BR6" s="77"/>
      <c r="BS6" s="78" t="str">
        <f t="shared" si="43"/>
        <v/>
      </c>
      <c r="BT6" s="79" t="str">
        <f t="shared" si="44"/>
        <v>n/s</v>
      </c>
      <c r="BU6" s="78" t="str">
        <f t="shared" si="45"/>
        <v/>
      </c>
      <c r="BV6" s="79" t="str">
        <f t="shared" si="46"/>
        <v>n/s</v>
      </c>
      <c r="BW6" s="33"/>
      <c r="BX6" s="80">
        <f t="shared" si="47"/>
        <v>3</v>
      </c>
      <c r="BY6" s="81" t="str">
        <f t="shared" si="48"/>
        <v>n/s</v>
      </c>
      <c r="BZ6" s="82">
        <f t="shared" si="49"/>
        <v>0</v>
      </c>
      <c r="CA6" s="83">
        <v>2</v>
      </c>
      <c r="CB6" s="83">
        <f t="shared" ref="CB6:CB44" si="100">$BY$45-CA5</f>
        <v>2</v>
      </c>
      <c r="CC6" s="81" t="str">
        <f t="shared" si="50"/>
        <v>n/s</v>
      </c>
      <c r="CD6" s="82">
        <f t="shared" si="51"/>
        <v>0</v>
      </c>
      <c r="CE6" s="82">
        <f t="shared" si="52"/>
        <v>0</v>
      </c>
      <c r="CF6" s="84">
        <f t="shared" si="53"/>
        <v>4</v>
      </c>
      <c r="CG6" s="83">
        <f t="shared" si="54"/>
        <v>4.25</v>
      </c>
      <c r="CH6" s="83">
        <v>2</v>
      </c>
      <c r="CI6" s="83">
        <f t="shared" ref="CI6:CI44" si="101">$CC$45-CH5</f>
        <v>2</v>
      </c>
      <c r="CJ6" s="81" t="str">
        <f t="shared" si="55"/>
        <v>n/s</v>
      </c>
      <c r="CK6" s="174">
        <f t="shared" ref="CK6:CK34" si="102">IF(ISNUMBER(CJ6),VLOOKUP(CJ6,$CO$5:$CP$44,2),IF(ISTEXT(CJ6),IF((CJ6="n/f"),0.25,0)," "))*2</f>
        <v>0</v>
      </c>
      <c r="CL6" s="82">
        <f t="shared" si="56"/>
        <v>0</v>
      </c>
      <c r="CM6" s="84">
        <f t="shared" si="57"/>
        <v>4</v>
      </c>
      <c r="CN6" s="83">
        <f t="shared" si="58"/>
        <v>7.25</v>
      </c>
      <c r="CO6" s="83">
        <v>2</v>
      </c>
      <c r="CP6" s="83">
        <f t="shared" ref="CP6:CP44" si="103">$CJ$45-CO5</f>
        <v>1</v>
      </c>
      <c r="CQ6" s="81" t="str">
        <f t="shared" si="59"/>
        <v>n/s</v>
      </c>
      <c r="CR6" s="82">
        <f t="shared" si="60"/>
        <v>0</v>
      </c>
      <c r="CS6" s="82">
        <f t="shared" si="61"/>
        <v>0</v>
      </c>
      <c r="CT6" s="84">
        <f t="shared" si="62"/>
        <v>4</v>
      </c>
      <c r="CU6" s="83">
        <f t="shared" si="63"/>
        <v>8.5</v>
      </c>
      <c r="CV6" s="83">
        <v>2</v>
      </c>
      <c r="CW6" s="83">
        <f t="shared" ref="CW6:CW44" si="104">$CQ$45-CV5</f>
        <v>2</v>
      </c>
      <c r="CX6" s="81" t="str">
        <f t="shared" si="64"/>
        <v>n/s</v>
      </c>
      <c r="CY6" s="82">
        <f t="shared" si="65"/>
        <v>0</v>
      </c>
      <c r="CZ6" s="82">
        <f t="shared" si="66"/>
        <v>0</v>
      </c>
      <c r="DA6" s="84">
        <f t="shared" si="67"/>
        <v>4</v>
      </c>
      <c r="DB6" s="83">
        <f t="shared" si="68"/>
        <v>9.5</v>
      </c>
      <c r="DC6" s="83">
        <v>2</v>
      </c>
      <c r="DD6" s="83">
        <f t="shared" ref="DD6:DD44" si="105">$CX$45-DC5</f>
        <v>2</v>
      </c>
      <c r="DE6" s="81" t="str">
        <f t="shared" si="69"/>
        <v>n/s</v>
      </c>
      <c r="DF6" s="82">
        <f t="shared" si="70"/>
        <v>0</v>
      </c>
      <c r="DG6" s="82">
        <f t="shared" si="71"/>
        <v>0</v>
      </c>
      <c r="DH6" s="84">
        <f t="shared" si="72"/>
        <v>4</v>
      </c>
      <c r="DI6" s="83">
        <f t="shared" si="73"/>
        <v>12.75</v>
      </c>
      <c r="DJ6" s="83">
        <v>2</v>
      </c>
      <c r="DK6" s="83">
        <f t="shared" ref="DK6:DK44" si="106">$DE$45-DJ5</f>
        <v>2</v>
      </c>
      <c r="DL6" s="81" t="str">
        <f t="shared" si="74"/>
        <v>n/s</v>
      </c>
      <c r="DM6" s="82">
        <f t="shared" si="75"/>
        <v>0</v>
      </c>
      <c r="DN6" s="82">
        <f t="shared" si="76"/>
        <v>0</v>
      </c>
      <c r="DO6" s="84">
        <f t="shared" si="77"/>
        <v>4</v>
      </c>
      <c r="DP6" s="83">
        <f t="shared" si="78"/>
        <v>16</v>
      </c>
      <c r="DQ6" s="83">
        <v>2</v>
      </c>
      <c r="DR6" s="83">
        <f t="shared" ref="DR6:DR44" si="107">$DL$45-DQ5</f>
        <v>2</v>
      </c>
      <c r="DS6" s="81" t="str">
        <f t="shared" si="79"/>
        <v>n/s</v>
      </c>
      <c r="DT6" s="82">
        <f t="shared" ref="DT6:DT44" si="108">IF(ISNUMBER(DS6),VLOOKUP(DS6,$DX$5:$DY$44,2),IF(ISTEXT(DS6),IF((DS6="n/f"),0.25,0)," "))</f>
        <v>0</v>
      </c>
      <c r="DU6" s="82">
        <f t="shared" si="80"/>
        <v>0</v>
      </c>
      <c r="DV6" s="84">
        <f t="shared" si="81"/>
        <v>4</v>
      </c>
      <c r="DW6" s="83">
        <f t="shared" si="82"/>
        <v>17</v>
      </c>
      <c r="DX6" s="83">
        <v>2</v>
      </c>
      <c r="DY6" s="83">
        <f t="shared" ref="DY6:DY44" si="109">$DS$45-DX5</f>
        <v>2</v>
      </c>
      <c r="DZ6" s="81" t="str">
        <f t="shared" si="83"/>
        <v>n/s</v>
      </c>
      <c r="EA6" s="82">
        <f t="shared" ref="EA6:EA44" si="110">IF(ISNUMBER(DZ6),VLOOKUP(DZ6,$DQ$5:$DR$44,2),IF(ISTEXT(DZ6),IF((DZ6="n/f"),0.25,0)," "))</f>
        <v>0</v>
      </c>
      <c r="EB6" s="82" t="str">
        <f t="shared" si="84"/>
        <v xml:space="preserve"> </v>
      </c>
      <c r="EC6" s="84" t="str">
        <f t="shared" si="85"/>
        <v xml:space="preserve"> </v>
      </c>
      <c r="ED6" s="83" t="str">
        <f t="shared" si="86"/>
        <v xml:space="preserve"> </v>
      </c>
      <c r="EE6" s="83">
        <v>2</v>
      </c>
      <c r="EF6" s="83">
        <f t="shared" ref="EF6:EF44" si="111">$DZ$45-EE5</f>
        <v>-1</v>
      </c>
      <c r="EG6" s="81" t="str">
        <f t="shared" si="87"/>
        <v>n/s</v>
      </c>
      <c r="EH6" s="82">
        <f t="shared" ref="EH6:EH44" si="112">IF(ISNUMBER(EG6),VLOOKUP(EG6,$DQ$5:$DR$44,2),IF(ISTEXT(EG6),IF((EG6="n/f"),0.25,0)," "))</f>
        <v>0</v>
      </c>
      <c r="EI6" s="82" t="str">
        <f t="shared" si="88"/>
        <v xml:space="preserve"> </v>
      </c>
      <c r="EJ6" s="84" t="str">
        <f t="shared" si="89"/>
        <v xml:space="preserve"> </v>
      </c>
      <c r="EK6" s="83" t="str">
        <f t="shared" si="90"/>
        <v xml:space="preserve"> </v>
      </c>
      <c r="EL6" s="83">
        <v>2</v>
      </c>
      <c r="EM6" s="83">
        <f t="shared" ref="EM6:EM44" si="113">$EG$45-EL5</f>
        <v>-1</v>
      </c>
      <c r="EN6" s="86">
        <f t="shared" si="91"/>
        <v>-99</v>
      </c>
      <c r="EO6" s="65"/>
      <c r="EP6" s="87">
        <f t="shared" si="92"/>
        <v>-99</v>
      </c>
      <c r="EQ6" s="88">
        <f t="shared" si="93"/>
        <v>7</v>
      </c>
      <c r="ER6" s="89">
        <f t="shared" si="94"/>
        <v>23</v>
      </c>
      <c r="ES6" s="90">
        <f t="shared" si="95"/>
        <v>16</v>
      </c>
      <c r="ET6" s="91">
        <v>2</v>
      </c>
      <c r="EU6" s="91">
        <v>1</v>
      </c>
      <c r="EV6" s="84">
        <f t="shared" si="96"/>
        <v>7</v>
      </c>
      <c r="EW6" s="92" t="str">
        <f t="shared" si="97"/>
        <v>Олег Беркаусов</v>
      </c>
      <c r="EX6" s="93">
        <f t="shared" si="98"/>
        <v>3</v>
      </c>
    </row>
    <row r="7" spans="1:154" ht="12.75" customHeight="1">
      <c r="A7" s="66">
        <v>3</v>
      </c>
      <c r="B7" s="48" t="s">
        <v>63</v>
      </c>
      <c r="C7" s="67">
        <v>18.649999999999999</v>
      </c>
      <c r="D7" s="67">
        <v>9.1999999999999993</v>
      </c>
      <c r="E7" s="67">
        <v>18.899999999999999</v>
      </c>
      <c r="F7" s="67">
        <v>6.3</v>
      </c>
      <c r="G7" s="67">
        <v>16</v>
      </c>
      <c r="H7" s="67">
        <v>2.4</v>
      </c>
      <c r="I7" s="68">
        <v>18.5</v>
      </c>
      <c r="J7" s="69">
        <f t="shared" si="99"/>
        <v>145.32499999999999</v>
      </c>
      <c r="K7" s="70">
        <f t="shared" si="0"/>
        <v>47.503999999999998</v>
      </c>
      <c r="L7" s="70">
        <f t="shared" si="1"/>
        <v>47.608823529411765</v>
      </c>
      <c r="M7" s="71"/>
      <c r="N7" s="48">
        <f>K7*$N$2</f>
        <v>2.3752</v>
      </c>
      <c r="O7" s="95" t="s">
        <v>68</v>
      </c>
      <c r="P7" s="72" t="s">
        <v>81</v>
      </c>
      <c r="Q7" s="73">
        <f t="shared" si="2"/>
        <v>47.503999999999998</v>
      </c>
      <c r="R7" s="73">
        <f t="shared" si="3"/>
        <v>49.984023529411765</v>
      </c>
      <c r="S7" s="74"/>
      <c r="T7" s="74" t="s">
        <v>74</v>
      </c>
      <c r="U7" s="75">
        <v>5</v>
      </c>
      <c r="V7" s="76">
        <f t="shared" si="4"/>
        <v>0.99182579872958954</v>
      </c>
      <c r="W7" s="76">
        <f t="shared" si="5"/>
        <v>0.99277948093859703</v>
      </c>
      <c r="X7" s="76">
        <f t="shared" si="6"/>
        <v>0.99734457071354476</v>
      </c>
      <c r="Y7" s="99" t="s">
        <v>146</v>
      </c>
      <c r="Z7" s="78" t="str">
        <f t="shared" si="7"/>
        <v/>
      </c>
      <c r="AA7" s="79" t="str">
        <f t="shared" si="8"/>
        <v>n/s</v>
      </c>
      <c r="AB7" s="78" t="str">
        <f t="shared" si="9"/>
        <v/>
      </c>
      <c r="AC7" s="79" t="str">
        <f t="shared" si="10"/>
        <v>n/s</v>
      </c>
      <c r="AD7" s="77" t="s">
        <v>145</v>
      </c>
      <c r="AE7" s="78" t="str">
        <f t="shared" si="11"/>
        <v/>
      </c>
      <c r="AF7" s="79" t="str">
        <f t="shared" si="12"/>
        <v>n/s</v>
      </c>
      <c r="AG7" s="78" t="str">
        <f t="shared" si="13"/>
        <v/>
      </c>
      <c r="AH7" s="79" t="str">
        <f t="shared" si="14"/>
        <v>n/s</v>
      </c>
      <c r="AI7" s="77" t="s">
        <v>145</v>
      </c>
      <c r="AJ7" s="78" t="str">
        <f t="shared" si="15"/>
        <v/>
      </c>
      <c r="AK7" s="79" t="str">
        <f t="shared" si="16"/>
        <v>n/s</v>
      </c>
      <c r="AL7" s="78" t="str">
        <f t="shared" si="17"/>
        <v/>
      </c>
      <c r="AM7" s="79" t="str">
        <f t="shared" si="18"/>
        <v>n/s</v>
      </c>
      <c r="AN7" s="77" t="s">
        <v>145</v>
      </c>
      <c r="AO7" s="78" t="str">
        <f t="shared" si="19"/>
        <v/>
      </c>
      <c r="AP7" s="79" t="str">
        <f t="shared" si="20"/>
        <v>n/s</v>
      </c>
      <c r="AQ7" s="78" t="str">
        <f t="shared" si="21"/>
        <v/>
      </c>
      <c r="AR7" s="79" t="str">
        <f t="shared" si="22"/>
        <v>n/s</v>
      </c>
      <c r="AS7" s="77" t="s">
        <v>145</v>
      </c>
      <c r="AT7" s="78" t="str">
        <f t="shared" si="23"/>
        <v/>
      </c>
      <c r="AU7" s="79" t="str">
        <f t="shared" si="24"/>
        <v>n/s</v>
      </c>
      <c r="AV7" s="78" t="str">
        <f t="shared" si="25"/>
        <v/>
      </c>
      <c r="AW7" s="79" t="str">
        <f t="shared" si="26"/>
        <v>n/s</v>
      </c>
      <c r="AX7" s="77" t="s">
        <v>145</v>
      </c>
      <c r="AY7" s="78" t="str">
        <f t="shared" si="27"/>
        <v/>
      </c>
      <c r="AZ7" s="79" t="str">
        <f t="shared" si="28"/>
        <v>n/s</v>
      </c>
      <c r="BA7" s="78" t="str">
        <f t="shared" si="29"/>
        <v/>
      </c>
      <c r="BB7" s="79" t="str">
        <f t="shared" si="30"/>
        <v>n/s</v>
      </c>
      <c r="BC7" s="77" t="s">
        <v>145</v>
      </c>
      <c r="BD7" s="78" t="str">
        <f t="shared" si="31"/>
        <v/>
      </c>
      <c r="BE7" s="79" t="str">
        <f t="shared" si="32"/>
        <v>n/s</v>
      </c>
      <c r="BF7" s="78" t="str">
        <f t="shared" si="33"/>
        <v/>
      </c>
      <c r="BG7" s="79" t="str">
        <f t="shared" si="34"/>
        <v>n/s</v>
      </c>
      <c r="BH7" s="77" t="s">
        <v>145</v>
      </c>
      <c r="BI7" s="78" t="str">
        <f t="shared" si="35"/>
        <v/>
      </c>
      <c r="BJ7" s="79" t="str">
        <f t="shared" si="36"/>
        <v>n/s</v>
      </c>
      <c r="BK7" s="78" t="str">
        <f t="shared" si="37"/>
        <v/>
      </c>
      <c r="BL7" s="79" t="str">
        <f t="shared" si="38"/>
        <v>n/s</v>
      </c>
      <c r="BM7" s="77"/>
      <c r="BN7" s="78" t="str">
        <f t="shared" si="39"/>
        <v/>
      </c>
      <c r="BO7" s="79" t="str">
        <f t="shared" si="40"/>
        <v>n/s</v>
      </c>
      <c r="BP7" s="78" t="str">
        <f t="shared" si="41"/>
        <v/>
      </c>
      <c r="BQ7" s="79" t="str">
        <f t="shared" si="42"/>
        <v>n/s</v>
      </c>
      <c r="BR7" s="77"/>
      <c r="BS7" s="78" t="str">
        <f t="shared" si="43"/>
        <v/>
      </c>
      <c r="BT7" s="79" t="str">
        <f t="shared" si="44"/>
        <v>n/s</v>
      </c>
      <c r="BU7" s="78" t="str">
        <f t="shared" si="45"/>
        <v/>
      </c>
      <c r="BV7" s="79" t="str">
        <f t="shared" si="46"/>
        <v>n/s</v>
      </c>
      <c r="BW7" s="33"/>
      <c r="BX7" s="80">
        <f t="shared" si="47"/>
        <v>5</v>
      </c>
      <c r="BY7" s="81" t="str">
        <f t="shared" si="48"/>
        <v>n/s</v>
      </c>
      <c r="BZ7" s="82">
        <f t="shared" si="49"/>
        <v>0</v>
      </c>
      <c r="CA7" s="83">
        <v>3</v>
      </c>
      <c r="CB7" s="83">
        <f t="shared" si="100"/>
        <v>1</v>
      </c>
      <c r="CC7" s="81" t="str">
        <f t="shared" si="50"/>
        <v>n/s</v>
      </c>
      <c r="CD7" s="82">
        <f t="shared" si="51"/>
        <v>0</v>
      </c>
      <c r="CE7" s="82">
        <f t="shared" si="52"/>
        <v>0</v>
      </c>
      <c r="CF7" s="84">
        <f t="shared" si="53"/>
        <v>4</v>
      </c>
      <c r="CG7" s="83">
        <f t="shared" si="54"/>
        <v>3</v>
      </c>
      <c r="CH7" s="83">
        <v>3</v>
      </c>
      <c r="CI7" s="83">
        <f t="shared" si="101"/>
        <v>1</v>
      </c>
      <c r="CJ7" s="81" t="str">
        <f t="shared" si="55"/>
        <v>n/s</v>
      </c>
      <c r="CK7" s="174">
        <f t="shared" si="102"/>
        <v>0</v>
      </c>
      <c r="CL7" s="82">
        <f t="shared" si="56"/>
        <v>0</v>
      </c>
      <c r="CM7" s="84">
        <f t="shared" si="57"/>
        <v>4</v>
      </c>
      <c r="CN7" s="83">
        <f t="shared" si="58"/>
        <v>4.25</v>
      </c>
      <c r="CO7" s="83">
        <v>3</v>
      </c>
      <c r="CP7" s="83">
        <f t="shared" si="103"/>
        <v>0</v>
      </c>
      <c r="CQ7" s="81" t="str">
        <f t="shared" si="59"/>
        <v>n/s</v>
      </c>
      <c r="CR7" s="82">
        <f t="shared" si="60"/>
        <v>0</v>
      </c>
      <c r="CS7" s="82">
        <f t="shared" si="61"/>
        <v>0</v>
      </c>
      <c r="CT7" s="84">
        <f t="shared" si="62"/>
        <v>4</v>
      </c>
      <c r="CU7" s="83">
        <f t="shared" si="63"/>
        <v>7.5</v>
      </c>
      <c r="CV7" s="83">
        <v>3</v>
      </c>
      <c r="CW7" s="83">
        <f t="shared" si="104"/>
        <v>1</v>
      </c>
      <c r="CX7" s="81" t="str">
        <f t="shared" si="64"/>
        <v>n/s</v>
      </c>
      <c r="CY7" s="82">
        <f t="shared" si="65"/>
        <v>0</v>
      </c>
      <c r="CZ7" s="82">
        <f t="shared" si="66"/>
        <v>0</v>
      </c>
      <c r="DA7" s="84">
        <f t="shared" si="67"/>
        <v>4</v>
      </c>
      <c r="DB7" s="83">
        <f t="shared" si="68"/>
        <v>9.5</v>
      </c>
      <c r="DC7" s="83">
        <v>3</v>
      </c>
      <c r="DD7" s="83">
        <f t="shared" si="105"/>
        <v>1</v>
      </c>
      <c r="DE7" s="81" t="str">
        <f t="shared" si="69"/>
        <v>n/s</v>
      </c>
      <c r="DF7" s="96">
        <f t="shared" si="70"/>
        <v>0</v>
      </c>
      <c r="DG7" s="82">
        <f t="shared" si="71"/>
        <v>0</v>
      </c>
      <c r="DH7" s="84">
        <f t="shared" si="72"/>
        <v>4</v>
      </c>
      <c r="DI7" s="83">
        <f t="shared" si="73"/>
        <v>10.5</v>
      </c>
      <c r="DJ7" s="83">
        <v>3</v>
      </c>
      <c r="DK7" s="83">
        <f t="shared" si="106"/>
        <v>1</v>
      </c>
      <c r="DL7" s="81" t="str">
        <f t="shared" si="74"/>
        <v>n/s</v>
      </c>
      <c r="DM7" s="82">
        <f t="shared" si="75"/>
        <v>0</v>
      </c>
      <c r="DN7" s="82">
        <f t="shared" si="76"/>
        <v>0</v>
      </c>
      <c r="DO7" s="84">
        <f t="shared" si="77"/>
        <v>4</v>
      </c>
      <c r="DP7" s="83">
        <f t="shared" si="78"/>
        <v>11.5</v>
      </c>
      <c r="DQ7" s="83">
        <v>3</v>
      </c>
      <c r="DR7" s="83">
        <f t="shared" si="107"/>
        <v>1</v>
      </c>
      <c r="DS7" s="81" t="str">
        <f t="shared" si="79"/>
        <v>n/s</v>
      </c>
      <c r="DT7" s="82">
        <f t="shared" si="108"/>
        <v>0</v>
      </c>
      <c r="DU7" s="82">
        <f t="shared" si="80"/>
        <v>0</v>
      </c>
      <c r="DV7" s="84">
        <f t="shared" si="81"/>
        <v>4</v>
      </c>
      <c r="DW7" s="83">
        <f t="shared" si="82"/>
        <v>13.5</v>
      </c>
      <c r="DX7" s="83">
        <v>3</v>
      </c>
      <c r="DY7" s="83">
        <f t="shared" si="109"/>
        <v>1</v>
      </c>
      <c r="DZ7" s="81" t="str">
        <f t="shared" si="83"/>
        <v>n/s</v>
      </c>
      <c r="EA7" s="82">
        <f t="shared" si="110"/>
        <v>0</v>
      </c>
      <c r="EB7" s="82" t="str">
        <f t="shared" si="84"/>
        <v xml:space="preserve"> </v>
      </c>
      <c r="EC7" s="84" t="str">
        <f t="shared" si="85"/>
        <v xml:space="preserve"> </v>
      </c>
      <c r="ED7" s="83" t="str">
        <f t="shared" si="86"/>
        <v xml:space="preserve"> </v>
      </c>
      <c r="EE7" s="83">
        <v>3</v>
      </c>
      <c r="EF7" s="83">
        <f t="shared" si="111"/>
        <v>-2</v>
      </c>
      <c r="EG7" s="81" t="str">
        <f t="shared" si="87"/>
        <v>n/s</v>
      </c>
      <c r="EH7" s="82">
        <f t="shared" si="112"/>
        <v>0</v>
      </c>
      <c r="EI7" s="82" t="str">
        <f t="shared" si="88"/>
        <v xml:space="preserve"> </v>
      </c>
      <c r="EJ7" s="84" t="str">
        <f t="shared" si="89"/>
        <v xml:space="preserve"> </v>
      </c>
      <c r="EK7" s="83" t="str">
        <f t="shared" si="90"/>
        <v xml:space="preserve"> </v>
      </c>
      <c r="EL7" s="83">
        <v>3</v>
      </c>
      <c r="EM7" s="83">
        <f t="shared" si="113"/>
        <v>-2</v>
      </c>
      <c r="EN7" s="86">
        <f t="shared" si="91"/>
        <v>-99</v>
      </c>
      <c r="EO7" s="65"/>
      <c r="EP7" s="87">
        <f t="shared" si="92"/>
        <v>-99</v>
      </c>
      <c r="EQ7" s="88">
        <f t="shared" si="93"/>
        <v>7</v>
      </c>
      <c r="ER7" s="89">
        <f t="shared" si="94"/>
        <v>23</v>
      </c>
      <c r="ES7" s="90">
        <f t="shared" si="95"/>
        <v>14.5</v>
      </c>
      <c r="ET7" s="91">
        <v>3</v>
      </c>
      <c r="EU7" s="91">
        <v>1</v>
      </c>
      <c r="EV7" s="84">
        <f t="shared" si="96"/>
        <v>7</v>
      </c>
      <c r="EW7" s="92" t="str">
        <f t="shared" si="97"/>
        <v>Александр Лавров</v>
      </c>
      <c r="EX7" s="93">
        <f t="shared" si="98"/>
        <v>5</v>
      </c>
    </row>
    <row r="8" spans="1:154" s="98" customFormat="1" ht="15">
      <c r="A8" s="66">
        <v>4</v>
      </c>
      <c r="B8" s="48" t="s">
        <v>63</v>
      </c>
      <c r="C8" s="67">
        <v>18.649999999999999</v>
      </c>
      <c r="D8" s="67">
        <v>9.1999999999999993</v>
      </c>
      <c r="E8" s="67">
        <v>18.899999999999999</v>
      </c>
      <c r="F8" s="67">
        <v>6.3</v>
      </c>
      <c r="G8" s="67">
        <v>16</v>
      </c>
      <c r="H8" s="67">
        <v>2.4</v>
      </c>
      <c r="I8" s="68">
        <v>18.5</v>
      </c>
      <c r="J8" s="69">
        <f t="shared" si="99"/>
        <v>145.32499999999999</v>
      </c>
      <c r="K8" s="70">
        <f t="shared" si="0"/>
        <v>47.503999999999998</v>
      </c>
      <c r="L8" s="70">
        <f t="shared" si="1"/>
        <v>47.608823529411765</v>
      </c>
      <c r="M8" s="71"/>
      <c r="N8" s="48">
        <f>K8*$N$2</f>
        <v>2.3752</v>
      </c>
      <c r="O8" s="97" t="s">
        <v>70</v>
      </c>
      <c r="P8" s="72" t="s">
        <v>109</v>
      </c>
      <c r="Q8" s="73">
        <f t="shared" si="2"/>
        <v>47.503999999999998</v>
      </c>
      <c r="R8" s="73">
        <f t="shared" si="3"/>
        <v>49.984023529411765</v>
      </c>
      <c r="S8" s="74"/>
      <c r="T8" s="74" t="s">
        <v>74</v>
      </c>
      <c r="U8" s="75">
        <v>6</v>
      </c>
      <c r="V8" s="76">
        <f t="shared" si="4"/>
        <v>0.99182579872958954</v>
      </c>
      <c r="W8" s="76">
        <f t="shared" si="5"/>
        <v>0.99277948093859703</v>
      </c>
      <c r="X8" s="76">
        <f t="shared" si="6"/>
        <v>0.99734457071354476</v>
      </c>
      <c r="Y8" s="99" t="s">
        <v>146</v>
      </c>
      <c r="Z8" s="78" t="str">
        <f t="shared" si="7"/>
        <v/>
      </c>
      <c r="AA8" s="79" t="str">
        <f t="shared" si="8"/>
        <v>n/s</v>
      </c>
      <c r="AB8" s="78" t="str">
        <f t="shared" si="9"/>
        <v/>
      </c>
      <c r="AC8" s="79" t="str">
        <f t="shared" si="10"/>
        <v>n/s</v>
      </c>
      <c r="AD8" s="77" t="s">
        <v>145</v>
      </c>
      <c r="AE8" s="78" t="str">
        <f t="shared" si="11"/>
        <v/>
      </c>
      <c r="AF8" s="79" t="str">
        <f t="shared" si="12"/>
        <v>n/s</v>
      </c>
      <c r="AG8" s="78" t="str">
        <f t="shared" si="13"/>
        <v/>
      </c>
      <c r="AH8" s="79" t="str">
        <f t="shared" si="14"/>
        <v>n/s</v>
      </c>
      <c r="AI8" s="77" t="s">
        <v>146</v>
      </c>
      <c r="AJ8" s="78" t="str">
        <f t="shared" si="15"/>
        <v/>
      </c>
      <c r="AK8" s="79" t="str">
        <f t="shared" si="16"/>
        <v>n/s</v>
      </c>
      <c r="AL8" s="78" t="str">
        <f t="shared" si="17"/>
        <v/>
      </c>
      <c r="AM8" s="79" t="str">
        <f t="shared" si="18"/>
        <v>n/s</v>
      </c>
      <c r="AN8" s="77">
        <v>0.75358796296296304</v>
      </c>
      <c r="AO8" s="78" t="str">
        <f t="shared" si="19"/>
        <v/>
      </c>
      <c r="AP8" s="79" t="str">
        <f t="shared" si="20"/>
        <v>n/s</v>
      </c>
      <c r="AQ8" s="78" t="str">
        <f t="shared" si="21"/>
        <v/>
      </c>
      <c r="AR8" s="79" t="str">
        <f t="shared" si="22"/>
        <v>n/s</v>
      </c>
      <c r="AS8" s="77">
        <v>0.80740740740740735</v>
      </c>
      <c r="AT8" s="78" t="str">
        <f t="shared" si="23"/>
        <v/>
      </c>
      <c r="AU8" s="79" t="str">
        <f t="shared" si="24"/>
        <v>n/s</v>
      </c>
      <c r="AV8" s="78" t="str">
        <f t="shared" si="25"/>
        <v/>
      </c>
      <c r="AW8" s="79" t="str">
        <f t="shared" si="26"/>
        <v>n/s</v>
      </c>
      <c r="AX8" s="77">
        <v>0.74761574074074078</v>
      </c>
      <c r="AY8" s="78" t="str">
        <f t="shared" si="27"/>
        <v/>
      </c>
      <c r="AZ8" s="79" t="str">
        <f t="shared" si="28"/>
        <v>n/s</v>
      </c>
      <c r="BA8" s="78" t="str">
        <f t="shared" si="29"/>
        <v/>
      </c>
      <c r="BB8" s="79" t="str">
        <f t="shared" si="30"/>
        <v>n/s</v>
      </c>
      <c r="BC8" s="77">
        <v>0.7305787037037037</v>
      </c>
      <c r="BD8" s="78" t="str">
        <f t="shared" si="31"/>
        <v/>
      </c>
      <c r="BE8" s="79" t="str">
        <f t="shared" si="32"/>
        <v>n/s</v>
      </c>
      <c r="BF8" s="78" t="str">
        <f t="shared" si="33"/>
        <v/>
      </c>
      <c r="BG8" s="79" t="str">
        <f t="shared" si="34"/>
        <v>n/s</v>
      </c>
      <c r="BH8" s="77">
        <v>0.56359953703703702</v>
      </c>
      <c r="BI8" s="78" t="str">
        <f t="shared" si="35"/>
        <v/>
      </c>
      <c r="BJ8" s="79" t="str">
        <f t="shared" si="36"/>
        <v>n/s</v>
      </c>
      <c r="BK8" s="78" t="str">
        <f t="shared" si="37"/>
        <v/>
      </c>
      <c r="BL8" s="79" t="str">
        <f t="shared" si="38"/>
        <v>n/s</v>
      </c>
      <c r="BM8" s="77"/>
      <c r="BN8" s="78" t="str">
        <f t="shared" si="39"/>
        <v/>
      </c>
      <c r="BO8" s="79" t="str">
        <f t="shared" si="40"/>
        <v>n/s</v>
      </c>
      <c r="BP8" s="78" t="str">
        <f t="shared" si="41"/>
        <v/>
      </c>
      <c r="BQ8" s="79" t="str">
        <f t="shared" si="42"/>
        <v>n/s</v>
      </c>
      <c r="BR8" s="77"/>
      <c r="BS8" s="78" t="str">
        <f t="shared" si="43"/>
        <v/>
      </c>
      <c r="BT8" s="79" t="str">
        <f t="shared" si="44"/>
        <v>n/s</v>
      </c>
      <c r="BU8" s="78" t="str">
        <f t="shared" si="45"/>
        <v/>
      </c>
      <c r="BV8" s="79" t="str">
        <f t="shared" si="46"/>
        <v>n/s</v>
      </c>
      <c r="BW8" s="33"/>
      <c r="BX8" s="80">
        <f t="shared" si="47"/>
        <v>6</v>
      </c>
      <c r="BY8" s="81" t="str">
        <f t="shared" si="48"/>
        <v>n/s</v>
      </c>
      <c r="BZ8" s="82">
        <f t="shared" si="49"/>
        <v>0</v>
      </c>
      <c r="CA8" s="83">
        <v>4</v>
      </c>
      <c r="CB8" s="83">
        <f t="shared" si="100"/>
        <v>0</v>
      </c>
      <c r="CC8" s="81" t="str">
        <f t="shared" si="50"/>
        <v>n/s</v>
      </c>
      <c r="CD8" s="82">
        <f t="shared" si="51"/>
        <v>0</v>
      </c>
      <c r="CE8" s="82">
        <f t="shared" si="52"/>
        <v>0</v>
      </c>
      <c r="CF8" s="84">
        <f t="shared" si="53"/>
        <v>4</v>
      </c>
      <c r="CG8" s="83">
        <f t="shared" si="54"/>
        <v>0</v>
      </c>
      <c r="CH8" s="83">
        <v>4</v>
      </c>
      <c r="CI8" s="83">
        <f t="shared" si="101"/>
        <v>0</v>
      </c>
      <c r="CJ8" s="81" t="str">
        <f t="shared" si="55"/>
        <v>n/s</v>
      </c>
      <c r="CK8" s="174">
        <f t="shared" si="102"/>
        <v>0</v>
      </c>
      <c r="CL8" s="82">
        <f t="shared" si="56"/>
        <v>0</v>
      </c>
      <c r="CM8" s="84">
        <f t="shared" si="57"/>
        <v>4</v>
      </c>
      <c r="CN8" s="83">
        <f t="shared" si="58"/>
        <v>0</v>
      </c>
      <c r="CO8" s="83">
        <v>4</v>
      </c>
      <c r="CP8" s="83">
        <f t="shared" si="103"/>
        <v>-1</v>
      </c>
      <c r="CQ8" s="81" t="str">
        <f t="shared" si="59"/>
        <v>n/s</v>
      </c>
      <c r="CR8" s="82">
        <f t="shared" si="60"/>
        <v>0</v>
      </c>
      <c r="CS8" s="82">
        <f t="shared" si="61"/>
        <v>0</v>
      </c>
      <c r="CT8" s="84">
        <f t="shared" si="62"/>
        <v>4</v>
      </c>
      <c r="CU8" s="83">
        <f t="shared" si="63"/>
        <v>0</v>
      </c>
      <c r="CV8" s="83">
        <v>4</v>
      </c>
      <c r="CW8" s="83">
        <f t="shared" si="104"/>
        <v>0</v>
      </c>
      <c r="CX8" s="81" t="str">
        <f t="shared" si="64"/>
        <v>n/s</v>
      </c>
      <c r="CY8" s="82">
        <f t="shared" si="65"/>
        <v>0</v>
      </c>
      <c r="CZ8" s="82">
        <f t="shared" si="66"/>
        <v>0</v>
      </c>
      <c r="DA8" s="84">
        <f t="shared" si="67"/>
        <v>4</v>
      </c>
      <c r="DB8" s="83">
        <f t="shared" si="68"/>
        <v>0</v>
      </c>
      <c r="DC8" s="83">
        <v>4</v>
      </c>
      <c r="DD8" s="83">
        <f t="shared" si="105"/>
        <v>0</v>
      </c>
      <c r="DE8" s="81" t="str">
        <f t="shared" si="69"/>
        <v>n/s</v>
      </c>
      <c r="DF8" s="96">
        <f t="shared" si="70"/>
        <v>0</v>
      </c>
      <c r="DG8" s="82">
        <f t="shared" si="71"/>
        <v>0</v>
      </c>
      <c r="DH8" s="84">
        <f t="shared" si="72"/>
        <v>4</v>
      </c>
      <c r="DI8" s="83">
        <f t="shared" si="73"/>
        <v>0</v>
      </c>
      <c r="DJ8" s="83">
        <v>4</v>
      </c>
      <c r="DK8" s="83">
        <f t="shared" si="106"/>
        <v>0</v>
      </c>
      <c r="DL8" s="81" t="str">
        <f t="shared" si="74"/>
        <v>n/s</v>
      </c>
      <c r="DM8" s="82">
        <f t="shared" si="75"/>
        <v>0</v>
      </c>
      <c r="DN8" s="82">
        <f t="shared" si="76"/>
        <v>0</v>
      </c>
      <c r="DO8" s="84">
        <f t="shared" si="77"/>
        <v>4</v>
      </c>
      <c r="DP8" s="83">
        <f t="shared" si="78"/>
        <v>0</v>
      </c>
      <c r="DQ8" s="83">
        <v>4</v>
      </c>
      <c r="DR8" s="83">
        <f t="shared" si="107"/>
        <v>0</v>
      </c>
      <c r="DS8" s="81" t="str">
        <f t="shared" si="79"/>
        <v>n/s</v>
      </c>
      <c r="DT8" s="82">
        <f t="shared" si="108"/>
        <v>0</v>
      </c>
      <c r="DU8" s="82">
        <f t="shared" si="80"/>
        <v>0</v>
      </c>
      <c r="DV8" s="84">
        <f t="shared" si="81"/>
        <v>4</v>
      </c>
      <c r="DW8" s="83">
        <f t="shared" si="82"/>
        <v>0</v>
      </c>
      <c r="DX8" s="83">
        <v>4</v>
      </c>
      <c r="DY8" s="83">
        <f t="shared" si="109"/>
        <v>0</v>
      </c>
      <c r="DZ8" s="81" t="str">
        <f t="shared" si="83"/>
        <v>n/s</v>
      </c>
      <c r="EA8" s="82">
        <f t="shared" si="110"/>
        <v>0</v>
      </c>
      <c r="EB8" s="82" t="str">
        <f t="shared" si="84"/>
        <v xml:space="preserve"> </v>
      </c>
      <c r="EC8" s="84" t="str">
        <f t="shared" si="85"/>
        <v xml:space="preserve"> </v>
      </c>
      <c r="ED8" s="83" t="str">
        <f t="shared" si="86"/>
        <v xml:space="preserve"> </v>
      </c>
      <c r="EE8" s="83">
        <v>4</v>
      </c>
      <c r="EF8" s="83">
        <f t="shared" si="111"/>
        <v>-3</v>
      </c>
      <c r="EG8" s="81" t="str">
        <f t="shared" si="87"/>
        <v>n/s</v>
      </c>
      <c r="EH8" s="82">
        <f t="shared" si="112"/>
        <v>0</v>
      </c>
      <c r="EI8" s="82" t="str">
        <f t="shared" si="88"/>
        <v xml:space="preserve"> </v>
      </c>
      <c r="EJ8" s="84" t="str">
        <f t="shared" si="89"/>
        <v xml:space="preserve"> </v>
      </c>
      <c r="EK8" s="83" t="str">
        <f t="shared" si="90"/>
        <v xml:space="preserve"> </v>
      </c>
      <c r="EL8" s="83">
        <v>4</v>
      </c>
      <c r="EM8" s="83">
        <f t="shared" si="113"/>
        <v>-3</v>
      </c>
      <c r="EN8" s="86">
        <f t="shared" si="91"/>
        <v>-99</v>
      </c>
      <c r="EO8" s="65"/>
      <c r="EP8" s="87">
        <f t="shared" si="92"/>
        <v>-99</v>
      </c>
      <c r="EQ8" s="88">
        <f t="shared" si="93"/>
        <v>7</v>
      </c>
      <c r="ER8" s="89">
        <f t="shared" si="94"/>
        <v>23</v>
      </c>
      <c r="ES8" s="90">
        <f t="shared" si="95"/>
        <v>-97</v>
      </c>
      <c r="ET8" s="91">
        <v>4</v>
      </c>
      <c r="EU8" s="91">
        <v>1</v>
      </c>
      <c r="EV8" s="84">
        <f t="shared" si="96"/>
        <v>7</v>
      </c>
      <c r="EW8" s="92" t="str">
        <f t="shared" si="97"/>
        <v>Сергей Серёгин</v>
      </c>
      <c r="EX8" s="93">
        <f t="shared" si="98"/>
        <v>6</v>
      </c>
    </row>
    <row r="9" spans="1:154" s="98" customFormat="1" ht="15">
      <c r="A9" s="66">
        <v>5</v>
      </c>
      <c r="B9" s="48" t="s">
        <v>63</v>
      </c>
      <c r="C9" s="67">
        <v>18.649999999999999</v>
      </c>
      <c r="D9" s="67">
        <v>9.1999999999999993</v>
      </c>
      <c r="E9" s="67">
        <v>18.899999999999999</v>
      </c>
      <c r="F9" s="67">
        <v>6.3</v>
      </c>
      <c r="G9" s="67">
        <v>16</v>
      </c>
      <c r="H9" s="67">
        <v>2.4</v>
      </c>
      <c r="I9" s="68">
        <v>18.5</v>
      </c>
      <c r="J9" s="69">
        <f t="shared" si="99"/>
        <v>145.32499999999999</v>
      </c>
      <c r="K9" s="70">
        <f t="shared" si="0"/>
        <v>47.503999999999998</v>
      </c>
      <c r="L9" s="70">
        <f t="shared" si="1"/>
        <v>47.608823529411765</v>
      </c>
      <c r="M9" s="71"/>
      <c r="N9" s="48"/>
      <c r="O9" s="97" t="s">
        <v>67</v>
      </c>
      <c r="P9" s="72" t="s">
        <v>71</v>
      </c>
      <c r="Q9" s="73">
        <f t="shared" si="2"/>
        <v>47.503999999999998</v>
      </c>
      <c r="R9" s="73">
        <f t="shared" si="3"/>
        <v>47.608823529411765</v>
      </c>
      <c r="S9" s="74"/>
      <c r="T9" s="74" t="s">
        <v>74</v>
      </c>
      <c r="U9" s="75">
        <v>18</v>
      </c>
      <c r="V9" s="76">
        <f t="shared" si="4"/>
        <v>0.99629082003340996</v>
      </c>
      <c r="W9" s="76">
        <f t="shared" si="5"/>
        <v>0.9967252891835271</v>
      </c>
      <c r="X9" s="76">
        <f t="shared" si="6"/>
        <v>0.99734457071354476</v>
      </c>
      <c r="Y9" s="77">
        <v>0.60447916666666668</v>
      </c>
      <c r="Z9" s="78" t="str">
        <f t="shared" si="7"/>
        <v/>
      </c>
      <c r="AA9" s="79" t="str">
        <f t="shared" si="8"/>
        <v>n/s</v>
      </c>
      <c r="AB9" s="78" t="str">
        <f t="shared" si="9"/>
        <v/>
      </c>
      <c r="AC9" s="79" t="str">
        <f t="shared" si="10"/>
        <v>n/s</v>
      </c>
      <c r="AD9" s="77">
        <v>0.50981481481481483</v>
      </c>
      <c r="AE9" s="78" t="str">
        <f t="shared" si="11"/>
        <v/>
      </c>
      <c r="AF9" s="79" t="str">
        <f t="shared" si="12"/>
        <v>n/s</v>
      </c>
      <c r="AG9" s="78" t="str">
        <f t="shared" si="13"/>
        <v/>
      </c>
      <c r="AH9" s="79" t="str">
        <f t="shared" si="14"/>
        <v>n/s</v>
      </c>
      <c r="AI9" s="77">
        <v>5.6655092592592597E-2</v>
      </c>
      <c r="AJ9" s="78" t="str">
        <f t="shared" si="15"/>
        <v/>
      </c>
      <c r="AK9" s="79" t="str">
        <f t="shared" si="16"/>
        <v>n/s</v>
      </c>
      <c r="AL9" s="78" t="str">
        <f t="shared" si="17"/>
        <v/>
      </c>
      <c r="AM9" s="79" t="str">
        <f t="shared" si="18"/>
        <v>n/s</v>
      </c>
      <c r="AN9" s="77">
        <v>0.74971064814814825</v>
      </c>
      <c r="AO9" s="78" t="str">
        <f t="shared" si="19"/>
        <v/>
      </c>
      <c r="AP9" s="79" t="str">
        <f t="shared" si="20"/>
        <v>n/s</v>
      </c>
      <c r="AQ9" s="78" t="str">
        <f t="shared" si="21"/>
        <v/>
      </c>
      <c r="AR9" s="79" t="str">
        <f t="shared" si="22"/>
        <v>n/s</v>
      </c>
      <c r="AS9" s="99">
        <v>0.80385416666666665</v>
      </c>
      <c r="AT9" s="78" t="str">
        <f t="shared" si="23"/>
        <v/>
      </c>
      <c r="AU9" s="79" t="str">
        <f t="shared" si="24"/>
        <v>n/s</v>
      </c>
      <c r="AV9" s="78" t="str">
        <f t="shared" si="25"/>
        <v/>
      </c>
      <c r="AW9" s="79" t="str">
        <f t="shared" si="26"/>
        <v>n/s</v>
      </c>
      <c r="AX9" s="77">
        <v>0.73567129629629635</v>
      </c>
      <c r="AY9" s="78" t="str">
        <f t="shared" si="27"/>
        <v/>
      </c>
      <c r="AZ9" s="79" t="str">
        <f t="shared" si="28"/>
        <v>n/s</v>
      </c>
      <c r="BA9" s="78" t="str">
        <f t="shared" si="29"/>
        <v/>
      </c>
      <c r="BB9" s="79" t="str">
        <f t="shared" si="30"/>
        <v>n/s</v>
      </c>
      <c r="BC9" s="77">
        <v>0.70634259259259258</v>
      </c>
      <c r="BD9" s="78" t="str">
        <f t="shared" si="31"/>
        <v/>
      </c>
      <c r="BE9" s="79" t="str">
        <f t="shared" si="32"/>
        <v>n/s</v>
      </c>
      <c r="BF9" s="78" t="str">
        <f t="shared" si="33"/>
        <v/>
      </c>
      <c r="BG9" s="79" t="str">
        <f t="shared" si="34"/>
        <v>n/s</v>
      </c>
      <c r="BH9" s="77">
        <v>0.55049768518518516</v>
      </c>
      <c r="BI9" s="78" t="str">
        <f t="shared" si="35"/>
        <v/>
      </c>
      <c r="BJ9" s="79" t="str">
        <f t="shared" si="36"/>
        <v>n/s</v>
      </c>
      <c r="BK9" s="78" t="str">
        <f t="shared" si="37"/>
        <v/>
      </c>
      <c r="BL9" s="79" t="str">
        <f t="shared" si="38"/>
        <v>n/s</v>
      </c>
      <c r="BM9" s="77"/>
      <c r="BN9" s="78" t="str">
        <f t="shared" si="39"/>
        <v/>
      </c>
      <c r="BO9" s="79" t="str">
        <f t="shared" si="40"/>
        <v>n/s</v>
      </c>
      <c r="BP9" s="78" t="str">
        <f t="shared" si="41"/>
        <v/>
      </c>
      <c r="BQ9" s="79" t="str">
        <f t="shared" si="42"/>
        <v>n/s</v>
      </c>
      <c r="BR9" s="77"/>
      <c r="BS9" s="78" t="str">
        <f t="shared" si="43"/>
        <v/>
      </c>
      <c r="BT9" s="79" t="str">
        <f t="shared" si="44"/>
        <v>n/s</v>
      </c>
      <c r="BU9" s="78" t="str">
        <f t="shared" si="45"/>
        <v/>
      </c>
      <c r="BV9" s="79" t="str">
        <f t="shared" si="46"/>
        <v>n/s</v>
      </c>
      <c r="BW9" s="33"/>
      <c r="BX9" s="80">
        <f t="shared" si="47"/>
        <v>18</v>
      </c>
      <c r="BY9" s="81" t="str">
        <f t="shared" si="48"/>
        <v>n/s</v>
      </c>
      <c r="BZ9" s="82">
        <f t="shared" si="49"/>
        <v>0</v>
      </c>
      <c r="CA9" s="83">
        <v>5</v>
      </c>
      <c r="CB9" s="83">
        <f t="shared" si="100"/>
        <v>-1</v>
      </c>
      <c r="CC9" s="81" t="str">
        <f t="shared" si="50"/>
        <v>n/s</v>
      </c>
      <c r="CD9" s="82">
        <f t="shared" si="51"/>
        <v>0</v>
      </c>
      <c r="CE9" s="82">
        <f t="shared" si="52"/>
        <v>0</v>
      </c>
      <c r="CF9" s="84">
        <f t="shared" si="53"/>
        <v>4</v>
      </c>
      <c r="CG9" s="83">
        <f t="shared" si="54"/>
        <v>0</v>
      </c>
      <c r="CH9" s="83">
        <v>5</v>
      </c>
      <c r="CI9" s="83">
        <f t="shared" si="101"/>
        <v>-1</v>
      </c>
      <c r="CJ9" s="81" t="str">
        <f t="shared" si="55"/>
        <v>n/s</v>
      </c>
      <c r="CK9" s="174">
        <f t="shared" si="102"/>
        <v>0</v>
      </c>
      <c r="CL9" s="82">
        <f t="shared" si="56"/>
        <v>0</v>
      </c>
      <c r="CM9" s="84">
        <f t="shared" si="57"/>
        <v>4</v>
      </c>
      <c r="CN9" s="83">
        <f t="shared" si="58"/>
        <v>0</v>
      </c>
      <c r="CO9" s="83">
        <v>5</v>
      </c>
      <c r="CP9" s="83">
        <f t="shared" si="103"/>
        <v>-2</v>
      </c>
      <c r="CQ9" s="81" t="str">
        <f t="shared" si="59"/>
        <v>n/s</v>
      </c>
      <c r="CR9" s="82">
        <f t="shared" si="60"/>
        <v>0</v>
      </c>
      <c r="CS9" s="82">
        <f t="shared" si="61"/>
        <v>0</v>
      </c>
      <c r="CT9" s="84">
        <f t="shared" si="62"/>
        <v>4</v>
      </c>
      <c r="CU9" s="83">
        <f t="shared" si="63"/>
        <v>0</v>
      </c>
      <c r="CV9" s="83">
        <v>5</v>
      </c>
      <c r="CW9" s="83">
        <f t="shared" si="104"/>
        <v>-1</v>
      </c>
      <c r="CX9" s="81" t="str">
        <f t="shared" si="64"/>
        <v>n/s</v>
      </c>
      <c r="CY9" s="82">
        <f t="shared" si="65"/>
        <v>0</v>
      </c>
      <c r="CZ9" s="82">
        <f t="shared" si="66"/>
        <v>0</v>
      </c>
      <c r="DA9" s="84">
        <f t="shared" si="67"/>
        <v>4</v>
      </c>
      <c r="DB9" s="83">
        <f t="shared" si="68"/>
        <v>0</v>
      </c>
      <c r="DC9" s="83">
        <v>5</v>
      </c>
      <c r="DD9" s="83">
        <f t="shared" si="105"/>
        <v>-1</v>
      </c>
      <c r="DE9" s="81" t="str">
        <f t="shared" si="69"/>
        <v>n/s</v>
      </c>
      <c r="DF9" s="96">
        <f t="shared" si="70"/>
        <v>0</v>
      </c>
      <c r="DG9" s="82">
        <f t="shared" si="71"/>
        <v>0</v>
      </c>
      <c r="DH9" s="84">
        <f t="shared" si="72"/>
        <v>4</v>
      </c>
      <c r="DI9" s="83">
        <f t="shared" si="73"/>
        <v>0</v>
      </c>
      <c r="DJ9" s="83">
        <v>5</v>
      </c>
      <c r="DK9" s="83">
        <f t="shared" si="106"/>
        <v>-1</v>
      </c>
      <c r="DL9" s="81" t="str">
        <f t="shared" si="74"/>
        <v>n/s</v>
      </c>
      <c r="DM9" s="82">
        <f t="shared" si="75"/>
        <v>0</v>
      </c>
      <c r="DN9" s="82">
        <f t="shared" si="76"/>
        <v>0</v>
      </c>
      <c r="DO9" s="84">
        <f t="shared" si="77"/>
        <v>4</v>
      </c>
      <c r="DP9" s="83">
        <f t="shared" si="78"/>
        <v>0</v>
      </c>
      <c r="DQ9" s="83">
        <v>5</v>
      </c>
      <c r="DR9" s="83">
        <f t="shared" si="107"/>
        <v>-1</v>
      </c>
      <c r="DS9" s="81" t="str">
        <f t="shared" si="79"/>
        <v>n/s</v>
      </c>
      <c r="DT9" s="82">
        <f t="shared" si="108"/>
        <v>0</v>
      </c>
      <c r="DU9" s="82">
        <f t="shared" si="80"/>
        <v>0</v>
      </c>
      <c r="DV9" s="84">
        <f t="shared" si="81"/>
        <v>4</v>
      </c>
      <c r="DW9" s="83">
        <f t="shared" si="82"/>
        <v>0</v>
      </c>
      <c r="DX9" s="83">
        <v>5</v>
      </c>
      <c r="DY9" s="83">
        <f t="shared" si="109"/>
        <v>-1</v>
      </c>
      <c r="DZ9" s="81" t="str">
        <f t="shared" si="83"/>
        <v>n/s</v>
      </c>
      <c r="EA9" s="82">
        <f t="shared" si="110"/>
        <v>0</v>
      </c>
      <c r="EB9" s="82" t="str">
        <f t="shared" si="84"/>
        <v xml:space="preserve"> </v>
      </c>
      <c r="EC9" s="84" t="str">
        <f t="shared" si="85"/>
        <v xml:space="preserve"> </v>
      </c>
      <c r="ED9" s="83" t="str">
        <f t="shared" si="86"/>
        <v xml:space="preserve"> </v>
      </c>
      <c r="EE9" s="83">
        <v>5</v>
      </c>
      <c r="EF9" s="83">
        <f t="shared" si="111"/>
        <v>-4</v>
      </c>
      <c r="EG9" s="81" t="str">
        <f t="shared" si="87"/>
        <v>n/s</v>
      </c>
      <c r="EH9" s="82">
        <f t="shared" si="112"/>
        <v>0</v>
      </c>
      <c r="EI9" s="82" t="str">
        <f t="shared" si="88"/>
        <v xml:space="preserve"> </v>
      </c>
      <c r="EJ9" s="84" t="str">
        <f t="shared" si="89"/>
        <v xml:space="preserve"> </v>
      </c>
      <c r="EK9" s="83" t="str">
        <f t="shared" si="90"/>
        <v xml:space="preserve"> </v>
      </c>
      <c r="EL9" s="83">
        <v>5</v>
      </c>
      <c r="EM9" s="83">
        <f t="shared" si="113"/>
        <v>-4</v>
      </c>
      <c r="EN9" s="86">
        <f t="shared" si="91"/>
        <v>-99</v>
      </c>
      <c r="EO9" s="65"/>
      <c r="EP9" s="100">
        <f t="shared" si="92"/>
        <v>-99</v>
      </c>
      <c r="EQ9" s="88">
        <f t="shared" si="93"/>
        <v>7</v>
      </c>
      <c r="ER9" s="89">
        <f t="shared" si="94"/>
        <v>23</v>
      </c>
      <c r="ES9" s="90">
        <f t="shared" si="95"/>
        <v>-98</v>
      </c>
      <c r="ET9" s="91">
        <v>5</v>
      </c>
      <c r="EU9" s="91">
        <v>1</v>
      </c>
      <c r="EV9" s="84">
        <f t="shared" si="96"/>
        <v>7</v>
      </c>
      <c r="EW9" s="92" t="str">
        <f t="shared" si="97"/>
        <v>Дмитрий Кореннов</v>
      </c>
      <c r="EX9" s="93">
        <f t="shared" si="98"/>
        <v>18</v>
      </c>
    </row>
    <row r="10" spans="1:154" s="98" customFormat="1" ht="15">
      <c r="A10" s="66">
        <v>6</v>
      </c>
      <c r="B10" s="103" t="s">
        <v>72</v>
      </c>
      <c r="C10" s="104">
        <v>17.95</v>
      </c>
      <c r="D10" s="104">
        <v>8.15</v>
      </c>
      <c r="E10" s="104">
        <v>17.399999999999999</v>
      </c>
      <c r="F10" s="104">
        <v>5.5</v>
      </c>
      <c r="G10" s="104">
        <v>15.3</v>
      </c>
      <c r="H10" s="104">
        <v>2.2999999999999998</v>
      </c>
      <c r="I10" s="105">
        <v>16</v>
      </c>
      <c r="J10" s="69">
        <f t="shared" si="99"/>
        <v>120.99624999999999</v>
      </c>
      <c r="K10" s="70">
        <f t="shared" si="0"/>
        <v>49.800699999999999</v>
      </c>
      <c r="L10" s="70">
        <f t="shared" si="1"/>
        <v>50.471029411764711</v>
      </c>
      <c r="M10" s="71"/>
      <c r="N10" s="48">
        <f>K10*$N$2</f>
        <v>2.4900350000000002</v>
      </c>
      <c r="O10" s="97" t="s">
        <v>110</v>
      </c>
      <c r="P10" s="106" t="s">
        <v>73</v>
      </c>
      <c r="Q10" s="73">
        <f t="shared" si="2"/>
        <v>49.800699999999999</v>
      </c>
      <c r="R10" s="73">
        <f t="shared" si="3"/>
        <v>52.96106441176471</v>
      </c>
      <c r="S10" s="74"/>
      <c r="T10" s="74" t="s">
        <v>74</v>
      </c>
      <c r="U10" s="75">
        <v>9</v>
      </c>
      <c r="V10" s="76">
        <f t="shared" si="4"/>
        <v>0.98628560799492615</v>
      </c>
      <c r="W10" s="76">
        <f t="shared" si="5"/>
        <v>0.98787776293994189</v>
      </c>
      <c r="X10" s="76">
        <f t="shared" si="6"/>
        <v>0.99407135124469059</v>
      </c>
      <c r="Y10" s="99" t="s">
        <v>146</v>
      </c>
      <c r="Z10" s="78" t="str">
        <f t="shared" si="7"/>
        <v/>
      </c>
      <c r="AA10" s="79" t="str">
        <f t="shared" si="8"/>
        <v>n/s</v>
      </c>
      <c r="AB10" s="78" t="str">
        <f t="shared" si="9"/>
        <v/>
      </c>
      <c r="AC10" s="79" t="str">
        <f t="shared" si="10"/>
        <v>n/s</v>
      </c>
      <c r="AD10" s="99" t="s">
        <v>146</v>
      </c>
      <c r="AE10" s="78" t="str">
        <f t="shared" si="11"/>
        <v/>
      </c>
      <c r="AF10" s="79" t="str">
        <f t="shared" si="12"/>
        <v>n/s</v>
      </c>
      <c r="AG10" s="78" t="str">
        <f t="shared" si="13"/>
        <v/>
      </c>
      <c r="AH10" s="79" t="str">
        <f t="shared" si="14"/>
        <v>n/s</v>
      </c>
      <c r="AI10" s="77" t="s">
        <v>145</v>
      </c>
      <c r="AJ10" s="78" t="str">
        <f t="shared" si="15"/>
        <v/>
      </c>
      <c r="AK10" s="79" t="str">
        <f t="shared" si="16"/>
        <v>n/s</v>
      </c>
      <c r="AL10" s="78" t="str">
        <f t="shared" si="17"/>
        <v/>
      </c>
      <c r="AM10" s="79" t="str">
        <f t="shared" si="18"/>
        <v>n/s</v>
      </c>
      <c r="AN10" s="77">
        <v>0.74990740740740736</v>
      </c>
      <c r="AO10" s="78" t="str">
        <f t="shared" si="19"/>
        <v/>
      </c>
      <c r="AP10" s="79" t="str">
        <f t="shared" si="20"/>
        <v>n/s</v>
      </c>
      <c r="AQ10" s="78" t="str">
        <f t="shared" si="21"/>
        <v/>
      </c>
      <c r="AR10" s="79" t="str">
        <f t="shared" si="22"/>
        <v>n/s</v>
      </c>
      <c r="AS10" s="77">
        <v>0.80616898148148142</v>
      </c>
      <c r="AT10" s="78" t="str">
        <f t="shared" si="23"/>
        <v/>
      </c>
      <c r="AU10" s="79" t="str">
        <f t="shared" si="24"/>
        <v>n/s</v>
      </c>
      <c r="AV10" s="78" t="str">
        <f t="shared" si="25"/>
        <v/>
      </c>
      <c r="AW10" s="79" t="str">
        <f t="shared" si="26"/>
        <v>n/s</v>
      </c>
      <c r="AX10" s="77">
        <v>0.73611111111111116</v>
      </c>
      <c r="AY10" s="78" t="str">
        <f t="shared" si="27"/>
        <v/>
      </c>
      <c r="AZ10" s="79" t="str">
        <f t="shared" si="28"/>
        <v>n/s</v>
      </c>
      <c r="BA10" s="78" t="str">
        <f t="shared" si="29"/>
        <v/>
      </c>
      <c r="BB10" s="79" t="str">
        <f t="shared" si="30"/>
        <v>n/s</v>
      </c>
      <c r="BC10" s="77" t="s">
        <v>146</v>
      </c>
      <c r="BD10" s="78" t="str">
        <f t="shared" si="31"/>
        <v/>
      </c>
      <c r="BE10" s="79" t="str">
        <f t="shared" si="32"/>
        <v>n/s</v>
      </c>
      <c r="BF10" s="78" t="str">
        <f t="shared" si="33"/>
        <v/>
      </c>
      <c r="BG10" s="79" t="str">
        <f t="shared" si="34"/>
        <v>n/s</v>
      </c>
      <c r="BH10" s="77">
        <v>0.56052083333333336</v>
      </c>
      <c r="BI10" s="78" t="str">
        <f t="shared" si="35"/>
        <v/>
      </c>
      <c r="BJ10" s="79" t="str">
        <f t="shared" si="36"/>
        <v>n/s</v>
      </c>
      <c r="BK10" s="78" t="str">
        <f t="shared" si="37"/>
        <v/>
      </c>
      <c r="BL10" s="79" t="str">
        <f t="shared" si="38"/>
        <v>n/s</v>
      </c>
      <c r="BM10" s="77"/>
      <c r="BN10" s="78" t="str">
        <f t="shared" si="39"/>
        <v/>
      </c>
      <c r="BO10" s="79" t="str">
        <f t="shared" si="40"/>
        <v>n/s</v>
      </c>
      <c r="BP10" s="78" t="str">
        <f t="shared" si="41"/>
        <v/>
      </c>
      <c r="BQ10" s="79" t="str">
        <f t="shared" si="42"/>
        <v>n/s</v>
      </c>
      <c r="BR10" s="77"/>
      <c r="BS10" s="78" t="str">
        <f t="shared" si="43"/>
        <v/>
      </c>
      <c r="BT10" s="79" t="str">
        <f t="shared" si="44"/>
        <v>n/s</v>
      </c>
      <c r="BU10" s="78" t="str">
        <f t="shared" si="45"/>
        <v/>
      </c>
      <c r="BV10" s="79" t="str">
        <f t="shared" si="46"/>
        <v>n/s</v>
      </c>
      <c r="BW10" s="33"/>
      <c r="BX10" s="80">
        <f t="shared" si="47"/>
        <v>9</v>
      </c>
      <c r="BY10" s="81" t="str">
        <f t="shared" si="48"/>
        <v>n/s</v>
      </c>
      <c r="BZ10" s="82">
        <f t="shared" si="49"/>
        <v>0</v>
      </c>
      <c r="CA10" s="83">
        <v>6</v>
      </c>
      <c r="CB10" s="83">
        <f t="shared" si="100"/>
        <v>-2</v>
      </c>
      <c r="CC10" s="81" t="str">
        <f t="shared" si="50"/>
        <v>n/s</v>
      </c>
      <c r="CD10" s="82">
        <f t="shared" si="51"/>
        <v>0</v>
      </c>
      <c r="CE10" s="82">
        <f t="shared" si="52"/>
        <v>0</v>
      </c>
      <c r="CF10" s="84">
        <f t="shared" si="53"/>
        <v>4</v>
      </c>
      <c r="CG10" s="83">
        <f t="shared" si="54"/>
        <v>0</v>
      </c>
      <c r="CH10" s="83">
        <v>6</v>
      </c>
      <c r="CI10" s="83">
        <f t="shared" si="101"/>
        <v>-2</v>
      </c>
      <c r="CJ10" s="81" t="str">
        <f t="shared" si="55"/>
        <v>n/s</v>
      </c>
      <c r="CK10" s="174">
        <f t="shared" si="102"/>
        <v>0</v>
      </c>
      <c r="CL10" s="82">
        <f t="shared" si="56"/>
        <v>0</v>
      </c>
      <c r="CM10" s="84">
        <f t="shared" si="57"/>
        <v>4</v>
      </c>
      <c r="CN10" s="83">
        <f t="shared" si="58"/>
        <v>0</v>
      </c>
      <c r="CO10" s="83">
        <v>6</v>
      </c>
      <c r="CP10" s="83">
        <f t="shared" si="103"/>
        <v>-3</v>
      </c>
      <c r="CQ10" s="81" t="str">
        <f t="shared" si="59"/>
        <v>n/s</v>
      </c>
      <c r="CR10" s="82">
        <f t="shared" si="60"/>
        <v>0</v>
      </c>
      <c r="CS10" s="82">
        <f t="shared" si="61"/>
        <v>0</v>
      </c>
      <c r="CT10" s="84">
        <f t="shared" si="62"/>
        <v>4</v>
      </c>
      <c r="CU10" s="83">
        <f t="shared" si="63"/>
        <v>0</v>
      </c>
      <c r="CV10" s="83">
        <v>6</v>
      </c>
      <c r="CW10" s="83">
        <f t="shared" si="104"/>
        <v>-2</v>
      </c>
      <c r="CX10" s="81" t="str">
        <f t="shared" si="64"/>
        <v>n/s</v>
      </c>
      <c r="CY10" s="82">
        <f t="shared" si="65"/>
        <v>0</v>
      </c>
      <c r="CZ10" s="82">
        <f t="shared" si="66"/>
        <v>0</v>
      </c>
      <c r="DA10" s="84">
        <f t="shared" si="67"/>
        <v>4</v>
      </c>
      <c r="DB10" s="83">
        <f t="shared" si="68"/>
        <v>0</v>
      </c>
      <c r="DC10" s="83">
        <v>6</v>
      </c>
      <c r="DD10" s="83">
        <f t="shared" si="105"/>
        <v>-2</v>
      </c>
      <c r="DE10" s="81" t="str">
        <f t="shared" si="69"/>
        <v>n/s</v>
      </c>
      <c r="DF10" s="96">
        <f t="shared" si="70"/>
        <v>0</v>
      </c>
      <c r="DG10" s="82">
        <f t="shared" si="71"/>
        <v>0</v>
      </c>
      <c r="DH10" s="84">
        <f t="shared" si="72"/>
        <v>4</v>
      </c>
      <c r="DI10" s="83">
        <f t="shared" si="73"/>
        <v>0</v>
      </c>
      <c r="DJ10" s="83">
        <v>6</v>
      </c>
      <c r="DK10" s="83">
        <f t="shared" si="106"/>
        <v>-2</v>
      </c>
      <c r="DL10" s="81" t="str">
        <f t="shared" si="74"/>
        <v>n/s</v>
      </c>
      <c r="DM10" s="82">
        <f t="shared" si="75"/>
        <v>0</v>
      </c>
      <c r="DN10" s="82">
        <f t="shared" si="76"/>
        <v>0</v>
      </c>
      <c r="DO10" s="84">
        <f t="shared" si="77"/>
        <v>4</v>
      </c>
      <c r="DP10" s="83">
        <f t="shared" si="78"/>
        <v>0</v>
      </c>
      <c r="DQ10" s="83">
        <v>6</v>
      </c>
      <c r="DR10" s="83">
        <f t="shared" si="107"/>
        <v>-2</v>
      </c>
      <c r="DS10" s="81" t="str">
        <f t="shared" si="79"/>
        <v>n/s</v>
      </c>
      <c r="DT10" s="82">
        <f t="shared" si="108"/>
        <v>0</v>
      </c>
      <c r="DU10" s="82">
        <f t="shared" si="80"/>
        <v>0</v>
      </c>
      <c r="DV10" s="84">
        <f t="shared" si="81"/>
        <v>4</v>
      </c>
      <c r="DW10" s="83">
        <f t="shared" si="82"/>
        <v>0</v>
      </c>
      <c r="DX10" s="83">
        <v>6</v>
      </c>
      <c r="DY10" s="83">
        <f t="shared" si="109"/>
        <v>-2</v>
      </c>
      <c r="DZ10" s="81" t="str">
        <f t="shared" si="83"/>
        <v>n/s</v>
      </c>
      <c r="EA10" s="82">
        <f t="shared" si="110"/>
        <v>0</v>
      </c>
      <c r="EB10" s="82" t="str">
        <f t="shared" si="84"/>
        <v xml:space="preserve"> </v>
      </c>
      <c r="EC10" s="84" t="str">
        <f t="shared" si="85"/>
        <v xml:space="preserve"> </v>
      </c>
      <c r="ED10" s="83" t="str">
        <f t="shared" si="86"/>
        <v xml:space="preserve"> </v>
      </c>
      <c r="EE10" s="83">
        <v>6</v>
      </c>
      <c r="EF10" s="83">
        <f t="shared" si="111"/>
        <v>-5</v>
      </c>
      <c r="EG10" s="81" t="str">
        <f t="shared" si="87"/>
        <v>n/s</v>
      </c>
      <c r="EH10" s="82">
        <f t="shared" si="112"/>
        <v>0</v>
      </c>
      <c r="EI10" s="82" t="str">
        <f t="shared" si="88"/>
        <v xml:space="preserve"> </v>
      </c>
      <c r="EJ10" s="84" t="str">
        <f t="shared" si="89"/>
        <v xml:space="preserve"> </v>
      </c>
      <c r="EK10" s="83" t="str">
        <f t="shared" si="90"/>
        <v xml:space="preserve"> </v>
      </c>
      <c r="EL10" s="83">
        <v>6</v>
      </c>
      <c r="EM10" s="83">
        <f t="shared" si="113"/>
        <v>-5</v>
      </c>
      <c r="EN10" s="86">
        <f t="shared" si="91"/>
        <v>-99</v>
      </c>
      <c r="EO10" s="65"/>
      <c r="EP10" s="87">
        <f t="shared" si="92"/>
        <v>-99</v>
      </c>
      <c r="EQ10" s="88">
        <f t="shared" si="93"/>
        <v>7</v>
      </c>
      <c r="ER10" s="89">
        <f t="shared" si="94"/>
        <v>23</v>
      </c>
      <c r="ES10" s="90">
        <f t="shared" si="95"/>
        <v>-98</v>
      </c>
      <c r="ET10" s="91">
        <v>6</v>
      </c>
      <c r="EU10" s="91">
        <v>1</v>
      </c>
      <c r="EV10" s="84">
        <f t="shared" si="96"/>
        <v>7</v>
      </c>
      <c r="EW10" s="92" t="str">
        <f t="shared" si="97"/>
        <v>Владимир Чунарёв</v>
      </c>
      <c r="EX10" s="93">
        <f t="shared" si="98"/>
        <v>9</v>
      </c>
    </row>
    <row r="11" spans="1:154" s="98" customFormat="1" ht="15">
      <c r="A11" s="66">
        <v>7</v>
      </c>
      <c r="B11" s="48" t="s">
        <v>111</v>
      </c>
      <c r="C11" s="164">
        <v>19</v>
      </c>
      <c r="D11" s="164">
        <v>10</v>
      </c>
      <c r="E11" s="164">
        <v>19</v>
      </c>
      <c r="F11" s="164">
        <v>6.5</v>
      </c>
      <c r="G11" s="164">
        <v>16.3</v>
      </c>
      <c r="H11" s="164">
        <v>2.2000000000000002</v>
      </c>
      <c r="I11" s="165">
        <v>16.7</v>
      </c>
      <c r="J11" s="69">
        <f t="shared" si="99"/>
        <v>156.75</v>
      </c>
      <c r="K11" s="70">
        <f t="shared" si="0"/>
        <v>46.519699999999993</v>
      </c>
      <c r="L11" s="70">
        <f t="shared" si="1"/>
        <v>46.264705882352942</v>
      </c>
      <c r="M11" s="71"/>
      <c r="N11" s="48"/>
      <c r="O11" s="97" t="s">
        <v>112</v>
      </c>
      <c r="P11" s="72" t="s">
        <v>113</v>
      </c>
      <c r="Q11" s="73">
        <f t="shared" si="2"/>
        <v>46.519699999999993</v>
      </c>
      <c r="R11" s="73">
        <f t="shared" si="3"/>
        <v>46.264705882352942</v>
      </c>
      <c r="S11" s="74"/>
      <c r="T11" s="74" t="s">
        <v>74</v>
      </c>
      <c r="U11" s="75">
        <v>7</v>
      </c>
      <c r="V11" s="76">
        <f t="shared" si="4"/>
        <v>0.99883541794742825</v>
      </c>
      <c r="W11" s="76">
        <f t="shared" si="5"/>
        <v>0.99897213699666221</v>
      </c>
      <c r="X11" s="76">
        <f t="shared" si="6"/>
        <v>0.99875398707456575</v>
      </c>
      <c r="Y11" s="101">
        <v>0.56994212962962965</v>
      </c>
      <c r="Z11" s="78" t="str">
        <f t="shared" si="7"/>
        <v/>
      </c>
      <c r="AA11" s="79" t="str">
        <f t="shared" si="8"/>
        <v>n/s</v>
      </c>
      <c r="AB11" s="78" t="str">
        <f t="shared" si="9"/>
        <v/>
      </c>
      <c r="AC11" s="79" t="str">
        <f t="shared" si="10"/>
        <v>n/s</v>
      </c>
      <c r="AD11" s="77">
        <v>0.51640046296296294</v>
      </c>
      <c r="AE11" s="78" t="str">
        <f t="shared" si="11"/>
        <v/>
      </c>
      <c r="AF11" s="102" t="str">
        <f t="shared" si="12"/>
        <v>n/s</v>
      </c>
      <c r="AG11" s="78" t="str">
        <f t="shared" si="13"/>
        <v/>
      </c>
      <c r="AH11" s="79" t="str">
        <f t="shared" si="14"/>
        <v>n/s</v>
      </c>
      <c r="AI11" s="77">
        <v>0.93437500000000007</v>
      </c>
      <c r="AJ11" s="78" t="str">
        <f t="shared" si="15"/>
        <v/>
      </c>
      <c r="AK11" s="79" t="str">
        <f t="shared" si="16"/>
        <v>n/s</v>
      </c>
      <c r="AL11" s="78" t="str">
        <f t="shared" si="17"/>
        <v/>
      </c>
      <c r="AM11" s="79" t="str">
        <f t="shared" si="18"/>
        <v>n/s</v>
      </c>
      <c r="AN11" s="77">
        <v>0.73479166666666673</v>
      </c>
      <c r="AO11" s="78" t="str">
        <f t="shared" si="19"/>
        <v/>
      </c>
      <c r="AP11" s="79" t="str">
        <f t="shared" si="20"/>
        <v>n/s</v>
      </c>
      <c r="AQ11" s="78" t="str">
        <f t="shared" si="21"/>
        <v/>
      </c>
      <c r="AR11" s="79" t="str">
        <f t="shared" si="22"/>
        <v>n/s</v>
      </c>
      <c r="AS11" s="77">
        <v>0.80239583333333331</v>
      </c>
      <c r="AT11" s="78" t="str">
        <f t="shared" si="23"/>
        <v/>
      </c>
      <c r="AU11" s="102" t="str">
        <f t="shared" si="24"/>
        <v>n/s</v>
      </c>
      <c r="AV11" s="78" t="str">
        <f t="shared" si="25"/>
        <v/>
      </c>
      <c r="AW11" s="79" t="str">
        <f t="shared" si="26"/>
        <v>n/s</v>
      </c>
      <c r="AX11" s="77">
        <v>0.7299768518518519</v>
      </c>
      <c r="AY11" s="78" t="str">
        <f t="shared" si="27"/>
        <v/>
      </c>
      <c r="AZ11" s="79" t="str">
        <f t="shared" si="28"/>
        <v>n/s</v>
      </c>
      <c r="BA11" s="78" t="str">
        <f t="shared" si="29"/>
        <v/>
      </c>
      <c r="BB11" s="79" t="str">
        <f t="shared" si="30"/>
        <v>n/s</v>
      </c>
      <c r="BC11" s="77">
        <v>0.67395833333333333</v>
      </c>
      <c r="BD11" s="78" t="str">
        <f t="shared" si="31"/>
        <v/>
      </c>
      <c r="BE11" s="79" t="str">
        <f t="shared" si="32"/>
        <v>n/s</v>
      </c>
      <c r="BF11" s="78" t="str">
        <f t="shared" si="33"/>
        <v/>
      </c>
      <c r="BG11" s="79" t="str">
        <f t="shared" si="34"/>
        <v>n/s</v>
      </c>
      <c r="BH11" s="77">
        <v>0.53263888888888888</v>
      </c>
      <c r="BI11" s="78" t="str">
        <f t="shared" si="35"/>
        <v/>
      </c>
      <c r="BJ11" s="79" t="str">
        <f t="shared" si="36"/>
        <v>n/s</v>
      </c>
      <c r="BK11" s="78" t="str">
        <f t="shared" si="37"/>
        <v/>
      </c>
      <c r="BL11" s="79" t="str">
        <f t="shared" si="38"/>
        <v>n/s</v>
      </c>
      <c r="BM11" s="77"/>
      <c r="BN11" s="78" t="str">
        <f t="shared" si="39"/>
        <v/>
      </c>
      <c r="BO11" s="102" t="str">
        <f t="shared" si="40"/>
        <v>n/s</v>
      </c>
      <c r="BP11" s="78" t="str">
        <f t="shared" si="41"/>
        <v/>
      </c>
      <c r="BQ11" s="79" t="str">
        <f t="shared" si="42"/>
        <v>n/s</v>
      </c>
      <c r="BR11" s="77"/>
      <c r="BS11" s="78" t="str">
        <f t="shared" si="43"/>
        <v/>
      </c>
      <c r="BT11" s="79" t="str">
        <f t="shared" si="44"/>
        <v>n/s</v>
      </c>
      <c r="BU11" s="78" t="str">
        <f t="shared" si="45"/>
        <v/>
      </c>
      <c r="BV11" s="79" t="str">
        <f t="shared" si="46"/>
        <v>n/s</v>
      </c>
      <c r="BW11" s="33"/>
      <c r="BX11" s="80">
        <f t="shared" si="47"/>
        <v>7</v>
      </c>
      <c r="BY11" s="81" t="str">
        <f t="shared" si="48"/>
        <v>n/s</v>
      </c>
      <c r="BZ11" s="82">
        <f t="shared" si="49"/>
        <v>0</v>
      </c>
      <c r="CA11" s="83">
        <v>7</v>
      </c>
      <c r="CB11" s="83">
        <f t="shared" si="100"/>
        <v>-3</v>
      </c>
      <c r="CC11" s="81" t="str">
        <f t="shared" si="50"/>
        <v>n/s</v>
      </c>
      <c r="CD11" s="82">
        <f t="shared" si="51"/>
        <v>0</v>
      </c>
      <c r="CE11" s="82">
        <f t="shared" si="52"/>
        <v>0</v>
      </c>
      <c r="CF11" s="84">
        <f t="shared" si="53"/>
        <v>4</v>
      </c>
      <c r="CG11" s="83">
        <f t="shared" si="54"/>
        <v>0</v>
      </c>
      <c r="CH11" s="83">
        <v>7</v>
      </c>
      <c r="CI11" s="83">
        <f t="shared" si="101"/>
        <v>-3</v>
      </c>
      <c r="CJ11" s="81" t="str">
        <f t="shared" si="55"/>
        <v>n/s</v>
      </c>
      <c r="CK11" s="174">
        <f t="shared" si="102"/>
        <v>0</v>
      </c>
      <c r="CL11" s="82">
        <f t="shared" si="56"/>
        <v>0</v>
      </c>
      <c r="CM11" s="84">
        <f t="shared" si="57"/>
        <v>4</v>
      </c>
      <c r="CN11" s="83">
        <f t="shared" si="58"/>
        <v>0</v>
      </c>
      <c r="CO11" s="83">
        <v>7</v>
      </c>
      <c r="CP11" s="83">
        <f t="shared" si="103"/>
        <v>-4</v>
      </c>
      <c r="CQ11" s="81" t="str">
        <f t="shared" si="59"/>
        <v>n/s</v>
      </c>
      <c r="CR11" s="82">
        <f t="shared" si="60"/>
        <v>0</v>
      </c>
      <c r="CS11" s="82">
        <f t="shared" si="61"/>
        <v>0</v>
      </c>
      <c r="CT11" s="84">
        <f t="shared" si="62"/>
        <v>4</v>
      </c>
      <c r="CU11" s="83">
        <f t="shared" si="63"/>
        <v>0</v>
      </c>
      <c r="CV11" s="83">
        <v>7</v>
      </c>
      <c r="CW11" s="83">
        <f t="shared" si="104"/>
        <v>-3</v>
      </c>
      <c r="CX11" s="81" t="str">
        <f t="shared" si="64"/>
        <v>n/s</v>
      </c>
      <c r="CY11" s="82">
        <f t="shared" si="65"/>
        <v>0</v>
      </c>
      <c r="CZ11" s="82">
        <f t="shared" si="66"/>
        <v>0</v>
      </c>
      <c r="DA11" s="84">
        <f t="shared" si="67"/>
        <v>4</v>
      </c>
      <c r="DB11" s="83">
        <f t="shared" si="68"/>
        <v>0</v>
      </c>
      <c r="DC11" s="83">
        <v>7</v>
      </c>
      <c r="DD11" s="83">
        <f t="shared" si="105"/>
        <v>-3</v>
      </c>
      <c r="DE11" s="81" t="str">
        <f t="shared" si="69"/>
        <v>n/s</v>
      </c>
      <c r="DF11" s="96">
        <f t="shared" si="70"/>
        <v>0</v>
      </c>
      <c r="DG11" s="82">
        <f t="shared" si="71"/>
        <v>0</v>
      </c>
      <c r="DH11" s="84">
        <f t="shared" si="72"/>
        <v>4</v>
      </c>
      <c r="DI11" s="83">
        <f t="shared" si="73"/>
        <v>0</v>
      </c>
      <c r="DJ11" s="83">
        <v>7</v>
      </c>
      <c r="DK11" s="83">
        <f t="shared" si="106"/>
        <v>-3</v>
      </c>
      <c r="DL11" s="81" t="str">
        <f t="shared" si="74"/>
        <v>n/s</v>
      </c>
      <c r="DM11" s="82">
        <f t="shared" si="75"/>
        <v>0</v>
      </c>
      <c r="DN11" s="82">
        <f t="shared" si="76"/>
        <v>0</v>
      </c>
      <c r="DO11" s="84">
        <f t="shared" si="77"/>
        <v>4</v>
      </c>
      <c r="DP11" s="83">
        <f t="shared" si="78"/>
        <v>0</v>
      </c>
      <c r="DQ11" s="83">
        <v>7</v>
      </c>
      <c r="DR11" s="83">
        <f t="shared" si="107"/>
        <v>-3</v>
      </c>
      <c r="DS11" s="81" t="str">
        <f t="shared" si="79"/>
        <v>n/s</v>
      </c>
      <c r="DT11" s="82">
        <f t="shared" si="108"/>
        <v>0</v>
      </c>
      <c r="DU11" s="82">
        <f t="shared" si="80"/>
        <v>0</v>
      </c>
      <c r="DV11" s="84">
        <f t="shared" si="81"/>
        <v>4</v>
      </c>
      <c r="DW11" s="83">
        <f t="shared" si="82"/>
        <v>0</v>
      </c>
      <c r="DX11" s="83">
        <v>7</v>
      </c>
      <c r="DY11" s="83">
        <f t="shared" si="109"/>
        <v>-3</v>
      </c>
      <c r="DZ11" s="81" t="str">
        <f t="shared" si="83"/>
        <v>n/s</v>
      </c>
      <c r="EA11" s="82">
        <f t="shared" si="110"/>
        <v>0</v>
      </c>
      <c r="EB11" s="82" t="str">
        <f t="shared" si="84"/>
        <v xml:space="preserve"> </v>
      </c>
      <c r="EC11" s="84" t="str">
        <f t="shared" si="85"/>
        <v xml:space="preserve"> </v>
      </c>
      <c r="ED11" s="83" t="str">
        <f t="shared" si="86"/>
        <v xml:space="preserve"> </v>
      </c>
      <c r="EE11" s="83">
        <v>7</v>
      </c>
      <c r="EF11" s="83">
        <f t="shared" si="111"/>
        <v>-6</v>
      </c>
      <c r="EG11" s="81" t="str">
        <f t="shared" si="87"/>
        <v>n/s</v>
      </c>
      <c r="EH11" s="82">
        <f t="shared" si="112"/>
        <v>0</v>
      </c>
      <c r="EI11" s="82" t="str">
        <f t="shared" si="88"/>
        <v xml:space="preserve"> </v>
      </c>
      <c r="EJ11" s="84" t="str">
        <f t="shared" si="89"/>
        <v xml:space="preserve"> </v>
      </c>
      <c r="EK11" s="83" t="str">
        <f t="shared" si="90"/>
        <v xml:space="preserve"> </v>
      </c>
      <c r="EL11" s="83">
        <v>7</v>
      </c>
      <c r="EM11" s="83">
        <f t="shared" si="113"/>
        <v>-6</v>
      </c>
      <c r="EN11" s="86">
        <f t="shared" si="91"/>
        <v>-99</v>
      </c>
      <c r="EO11" s="65"/>
      <c r="EP11" s="87">
        <f t="shared" si="92"/>
        <v>-99</v>
      </c>
      <c r="EQ11" s="88">
        <f t="shared" si="93"/>
        <v>7</v>
      </c>
      <c r="ER11" s="89">
        <f t="shared" si="94"/>
        <v>23</v>
      </c>
      <c r="ES11" s="90">
        <f t="shared" si="95"/>
        <v>-99</v>
      </c>
      <c r="ET11" s="91">
        <v>7</v>
      </c>
      <c r="EU11" s="91">
        <v>1</v>
      </c>
      <c r="EV11" s="84">
        <f t="shared" si="96"/>
        <v>7</v>
      </c>
      <c r="EW11" s="92" t="str">
        <f t="shared" si="97"/>
        <v>Николай Красильников</v>
      </c>
      <c r="EX11" s="93">
        <f t="shared" si="98"/>
        <v>7</v>
      </c>
    </row>
    <row r="12" spans="1:154" s="98" customFormat="1">
      <c r="A12" s="66">
        <v>8</v>
      </c>
      <c r="B12" s="108" t="s">
        <v>75</v>
      </c>
      <c r="C12" s="109">
        <v>17.2</v>
      </c>
      <c r="D12" s="109">
        <v>9</v>
      </c>
      <c r="E12" s="109">
        <v>17.5</v>
      </c>
      <c r="F12" s="109">
        <v>6</v>
      </c>
      <c r="G12" s="109">
        <v>15.1</v>
      </c>
      <c r="H12" s="109">
        <v>2</v>
      </c>
      <c r="I12" s="110">
        <v>15</v>
      </c>
      <c r="J12" s="69">
        <f>0.5*(C12*D12+E12*F12)</f>
        <v>129.89999999999998</v>
      </c>
      <c r="K12" s="70">
        <f t="shared" si="0"/>
        <v>50.456899999999997</v>
      </c>
      <c r="L12" s="70">
        <f>100-(J12+300)/8.5</f>
        <v>49.423529411764711</v>
      </c>
      <c r="M12" s="71"/>
      <c r="N12" s="71"/>
      <c r="O12" s="95" t="s">
        <v>76</v>
      </c>
      <c r="P12" s="168" t="s">
        <v>117</v>
      </c>
      <c r="Q12" s="73">
        <f t="shared" si="2"/>
        <v>50.456899999999997</v>
      </c>
      <c r="R12" s="73">
        <f t="shared" si="3"/>
        <v>49.423529411764711</v>
      </c>
      <c r="S12" s="74"/>
      <c r="T12" s="74" t="s">
        <v>74</v>
      </c>
      <c r="U12" s="75">
        <v>61</v>
      </c>
      <c r="V12" s="76">
        <f t="shared" si="4"/>
        <v>0.99287583238890986</v>
      </c>
      <c r="W12" s="76">
        <f t="shared" si="5"/>
        <v>0.99370778460350795</v>
      </c>
      <c r="X12" s="76">
        <f t="shared" si="6"/>
        <v>0.99314008820668387</v>
      </c>
      <c r="Y12" s="99" t="s">
        <v>146</v>
      </c>
      <c r="Z12" s="78" t="str">
        <f t="shared" si="7"/>
        <v/>
      </c>
      <c r="AA12" s="79" t="str">
        <f t="shared" si="8"/>
        <v>n/s</v>
      </c>
      <c r="AB12" s="78" t="str">
        <f t="shared" si="9"/>
        <v/>
      </c>
      <c r="AC12" s="79" t="str">
        <f t="shared" si="10"/>
        <v>n/s</v>
      </c>
      <c r="AD12" s="77" t="s">
        <v>145</v>
      </c>
      <c r="AE12" s="78" t="str">
        <f t="shared" si="11"/>
        <v/>
      </c>
      <c r="AF12" s="79" t="str">
        <f t="shared" si="12"/>
        <v>n/s</v>
      </c>
      <c r="AG12" s="78" t="str">
        <f t="shared" si="13"/>
        <v/>
      </c>
      <c r="AH12" s="79" t="str">
        <f t="shared" si="14"/>
        <v>n/s</v>
      </c>
      <c r="AI12" s="77">
        <v>0.17505787037037038</v>
      </c>
      <c r="AJ12" s="78" t="str">
        <f t="shared" si="15"/>
        <v/>
      </c>
      <c r="AK12" s="102" t="str">
        <f t="shared" si="16"/>
        <v>n/s</v>
      </c>
      <c r="AL12" s="78" t="str">
        <f t="shared" si="17"/>
        <v/>
      </c>
      <c r="AM12" s="79" t="str">
        <f t="shared" si="18"/>
        <v>n/s</v>
      </c>
      <c r="AN12" s="77">
        <v>0.74890046296296298</v>
      </c>
      <c r="AO12" s="78" t="str">
        <f t="shared" si="19"/>
        <v/>
      </c>
      <c r="AP12" s="79" t="str">
        <f t="shared" si="20"/>
        <v>n/s</v>
      </c>
      <c r="AQ12" s="78" t="str">
        <f t="shared" si="21"/>
        <v/>
      </c>
      <c r="AR12" s="79" t="str">
        <f t="shared" si="22"/>
        <v>n/s</v>
      </c>
      <c r="AS12" s="77" t="s">
        <v>145</v>
      </c>
      <c r="AT12" s="78" t="str">
        <f t="shared" si="23"/>
        <v/>
      </c>
      <c r="AU12" s="79" t="str">
        <f t="shared" si="24"/>
        <v>n/s</v>
      </c>
      <c r="AV12" s="78" t="str">
        <f t="shared" si="25"/>
        <v/>
      </c>
      <c r="AW12" s="79" t="str">
        <f t="shared" si="26"/>
        <v>n/s</v>
      </c>
      <c r="AX12" s="77">
        <v>0.73831018518518521</v>
      </c>
      <c r="AY12" s="78" t="str">
        <f t="shared" si="27"/>
        <v/>
      </c>
      <c r="AZ12" s="79" t="str">
        <f t="shared" si="28"/>
        <v>n/s</v>
      </c>
      <c r="BA12" s="78" t="str">
        <f t="shared" si="29"/>
        <v/>
      </c>
      <c r="BB12" s="79" t="str">
        <f t="shared" si="30"/>
        <v>n/s</v>
      </c>
      <c r="BC12" s="77">
        <v>0.70822916666666658</v>
      </c>
      <c r="BD12" s="78" t="str">
        <f t="shared" si="31"/>
        <v/>
      </c>
      <c r="BE12" s="79" t="str">
        <f t="shared" si="32"/>
        <v>n/s</v>
      </c>
      <c r="BF12" s="78" t="str">
        <f t="shared" si="33"/>
        <v/>
      </c>
      <c r="BG12" s="79" t="str">
        <f t="shared" si="34"/>
        <v>n/s</v>
      </c>
      <c r="BH12" s="77">
        <v>0.55318287037037039</v>
      </c>
      <c r="BI12" s="78" t="str">
        <f t="shared" si="35"/>
        <v/>
      </c>
      <c r="BJ12" s="79" t="str">
        <f t="shared" si="36"/>
        <v>n/s</v>
      </c>
      <c r="BK12" s="78" t="str">
        <f t="shared" si="37"/>
        <v/>
      </c>
      <c r="BL12" s="79" t="str">
        <f t="shared" si="38"/>
        <v>n/s</v>
      </c>
      <c r="BM12" s="77"/>
      <c r="BN12" s="78" t="str">
        <f t="shared" si="39"/>
        <v/>
      </c>
      <c r="BO12" s="79" t="str">
        <f t="shared" si="40"/>
        <v>n/s</v>
      </c>
      <c r="BP12" s="78" t="str">
        <f t="shared" si="41"/>
        <v/>
      </c>
      <c r="BQ12" s="79" t="str">
        <f t="shared" si="42"/>
        <v>n/s</v>
      </c>
      <c r="BR12" s="77"/>
      <c r="BS12" s="78" t="str">
        <f t="shared" si="43"/>
        <v/>
      </c>
      <c r="BT12" s="79" t="str">
        <f t="shared" si="44"/>
        <v>n/s</v>
      </c>
      <c r="BU12" s="78" t="str">
        <f t="shared" si="45"/>
        <v/>
      </c>
      <c r="BV12" s="79" t="str">
        <f t="shared" si="46"/>
        <v>n/s</v>
      </c>
      <c r="BW12" s="33"/>
      <c r="BX12" s="80">
        <f t="shared" si="47"/>
        <v>61</v>
      </c>
      <c r="BY12" s="81" t="str">
        <f t="shared" si="48"/>
        <v>n/s</v>
      </c>
      <c r="BZ12" s="82">
        <f t="shared" si="49"/>
        <v>0</v>
      </c>
      <c r="CA12" s="83">
        <v>8</v>
      </c>
      <c r="CB12" s="83">
        <f t="shared" si="100"/>
        <v>-4</v>
      </c>
      <c r="CC12" s="81" t="str">
        <f t="shared" si="50"/>
        <v>n/s</v>
      </c>
      <c r="CD12" s="82">
        <f t="shared" si="51"/>
        <v>0</v>
      </c>
      <c r="CE12" s="82">
        <f t="shared" si="52"/>
        <v>0</v>
      </c>
      <c r="CF12" s="84">
        <f t="shared" si="53"/>
        <v>4</v>
      </c>
      <c r="CG12" s="83">
        <f t="shared" si="54"/>
        <v>0</v>
      </c>
      <c r="CH12" s="83">
        <v>8</v>
      </c>
      <c r="CI12" s="83">
        <f t="shared" si="101"/>
        <v>-4</v>
      </c>
      <c r="CJ12" s="81" t="str">
        <f t="shared" si="55"/>
        <v>n/s</v>
      </c>
      <c r="CK12" s="174">
        <f t="shared" si="102"/>
        <v>0</v>
      </c>
      <c r="CL12" s="82">
        <f t="shared" si="56"/>
        <v>0</v>
      </c>
      <c r="CM12" s="84">
        <f t="shared" si="57"/>
        <v>4</v>
      </c>
      <c r="CN12" s="83">
        <f t="shared" si="58"/>
        <v>0</v>
      </c>
      <c r="CO12" s="83">
        <v>8</v>
      </c>
      <c r="CP12" s="83">
        <f t="shared" si="103"/>
        <v>-5</v>
      </c>
      <c r="CQ12" s="81" t="str">
        <f t="shared" si="59"/>
        <v>n/s</v>
      </c>
      <c r="CR12" s="82">
        <f t="shared" si="60"/>
        <v>0</v>
      </c>
      <c r="CS12" s="82">
        <f t="shared" si="61"/>
        <v>0</v>
      </c>
      <c r="CT12" s="84">
        <f t="shared" si="62"/>
        <v>4</v>
      </c>
      <c r="CU12" s="83">
        <f t="shared" si="63"/>
        <v>0</v>
      </c>
      <c r="CV12" s="83">
        <v>8</v>
      </c>
      <c r="CW12" s="83">
        <f t="shared" si="104"/>
        <v>-4</v>
      </c>
      <c r="CX12" s="81" t="str">
        <f t="shared" si="64"/>
        <v>n/s</v>
      </c>
      <c r="CY12" s="82">
        <f t="shared" si="65"/>
        <v>0</v>
      </c>
      <c r="CZ12" s="82">
        <f t="shared" si="66"/>
        <v>0</v>
      </c>
      <c r="DA12" s="84">
        <f t="shared" si="67"/>
        <v>4</v>
      </c>
      <c r="DB12" s="83">
        <f t="shared" si="68"/>
        <v>0</v>
      </c>
      <c r="DC12" s="83">
        <v>8</v>
      </c>
      <c r="DD12" s="83">
        <f t="shared" si="105"/>
        <v>-4</v>
      </c>
      <c r="DE12" s="81" t="str">
        <f t="shared" si="69"/>
        <v>n/s</v>
      </c>
      <c r="DF12" s="96">
        <f t="shared" si="70"/>
        <v>0</v>
      </c>
      <c r="DG12" s="82">
        <f t="shared" si="71"/>
        <v>0</v>
      </c>
      <c r="DH12" s="84">
        <f t="shared" si="72"/>
        <v>4</v>
      </c>
      <c r="DI12" s="83">
        <f t="shared" si="73"/>
        <v>0</v>
      </c>
      <c r="DJ12" s="83">
        <v>8</v>
      </c>
      <c r="DK12" s="83">
        <f t="shared" si="106"/>
        <v>-4</v>
      </c>
      <c r="DL12" s="81" t="str">
        <f t="shared" si="74"/>
        <v>n/s</v>
      </c>
      <c r="DM12" s="82">
        <f t="shared" si="75"/>
        <v>0</v>
      </c>
      <c r="DN12" s="82">
        <f t="shared" si="76"/>
        <v>0</v>
      </c>
      <c r="DO12" s="84">
        <f t="shared" si="77"/>
        <v>4</v>
      </c>
      <c r="DP12" s="83">
        <f t="shared" si="78"/>
        <v>0</v>
      </c>
      <c r="DQ12" s="83">
        <v>8</v>
      </c>
      <c r="DR12" s="83">
        <f t="shared" si="107"/>
        <v>-4</v>
      </c>
      <c r="DS12" s="81" t="str">
        <f t="shared" si="79"/>
        <v>n/s</v>
      </c>
      <c r="DT12" s="82">
        <f t="shared" si="108"/>
        <v>0</v>
      </c>
      <c r="DU12" s="82">
        <f t="shared" si="80"/>
        <v>0</v>
      </c>
      <c r="DV12" s="84">
        <f t="shared" si="81"/>
        <v>4</v>
      </c>
      <c r="DW12" s="83">
        <f t="shared" si="82"/>
        <v>0</v>
      </c>
      <c r="DX12" s="83">
        <v>8</v>
      </c>
      <c r="DY12" s="83">
        <f t="shared" si="109"/>
        <v>-4</v>
      </c>
      <c r="DZ12" s="81" t="str">
        <f t="shared" si="83"/>
        <v>n/s</v>
      </c>
      <c r="EA12" s="82">
        <f t="shared" si="110"/>
        <v>0</v>
      </c>
      <c r="EB12" s="82" t="str">
        <f t="shared" si="84"/>
        <v xml:space="preserve"> </v>
      </c>
      <c r="EC12" s="84" t="str">
        <f t="shared" si="85"/>
        <v xml:space="preserve"> </v>
      </c>
      <c r="ED12" s="83" t="str">
        <f t="shared" si="86"/>
        <v xml:space="preserve"> </v>
      </c>
      <c r="EE12" s="83">
        <v>8</v>
      </c>
      <c r="EF12" s="83">
        <f t="shared" si="111"/>
        <v>-7</v>
      </c>
      <c r="EG12" s="81" t="str">
        <f t="shared" si="87"/>
        <v>n/s</v>
      </c>
      <c r="EH12" s="82">
        <f t="shared" si="112"/>
        <v>0</v>
      </c>
      <c r="EI12" s="82" t="str">
        <f t="shared" si="88"/>
        <v xml:space="preserve"> </v>
      </c>
      <c r="EJ12" s="84" t="str">
        <f t="shared" si="89"/>
        <v xml:space="preserve"> </v>
      </c>
      <c r="EK12" s="83" t="str">
        <f t="shared" si="90"/>
        <v xml:space="preserve"> </v>
      </c>
      <c r="EL12" s="83">
        <v>8</v>
      </c>
      <c r="EM12" s="83">
        <f t="shared" si="113"/>
        <v>-7</v>
      </c>
      <c r="EN12" s="86">
        <f t="shared" si="91"/>
        <v>-99</v>
      </c>
      <c r="EO12" s="65">
        <v>-10</v>
      </c>
      <c r="EP12" s="87">
        <f t="shared" si="92"/>
        <v>-109</v>
      </c>
      <c r="EQ12" s="88">
        <f t="shared" si="93"/>
        <v>40</v>
      </c>
      <c r="ER12" s="89">
        <f t="shared" si="94"/>
        <v>23</v>
      </c>
      <c r="ES12" s="90">
        <f t="shared" si="95"/>
        <v>-99</v>
      </c>
      <c r="ET12" s="91">
        <v>8</v>
      </c>
      <c r="EU12" s="91">
        <v>1</v>
      </c>
      <c r="EV12" s="84">
        <f t="shared" si="96"/>
        <v>40</v>
      </c>
      <c r="EW12" s="92" t="str">
        <f t="shared" si="97"/>
        <v>Александр Пырченков</v>
      </c>
      <c r="EX12" s="93">
        <f t="shared" si="98"/>
        <v>61</v>
      </c>
    </row>
    <row r="13" spans="1:154" ht="15">
      <c r="A13" s="66">
        <v>9</v>
      </c>
      <c r="B13" s="103" t="s">
        <v>114</v>
      </c>
      <c r="C13" s="104"/>
      <c r="D13" s="104"/>
      <c r="E13" s="104"/>
      <c r="F13" s="104"/>
      <c r="G13" s="164">
        <v>15</v>
      </c>
      <c r="H13" s="164">
        <v>2</v>
      </c>
      <c r="I13" s="165">
        <v>14.7</v>
      </c>
      <c r="J13" s="166">
        <v>120</v>
      </c>
      <c r="K13" s="70">
        <f t="shared" si="0"/>
        <v>50.784999999999997</v>
      </c>
      <c r="L13" s="70">
        <f t="shared" ref="L13:L33" si="114">100-(J13+300)/8.5</f>
        <v>50.588235294117645</v>
      </c>
      <c r="M13" s="71"/>
      <c r="N13" s="48">
        <f>K13*$N$2</f>
        <v>2.53925</v>
      </c>
      <c r="O13" s="97" t="s">
        <v>116</v>
      </c>
      <c r="P13" s="106" t="s">
        <v>115</v>
      </c>
      <c r="Q13" s="73">
        <f t="shared" si="2"/>
        <v>50.784999999999997</v>
      </c>
      <c r="R13" s="73">
        <f t="shared" si="3"/>
        <v>53.127485294117648</v>
      </c>
      <c r="S13" s="74"/>
      <c r="T13" s="74" t="s">
        <v>74</v>
      </c>
      <c r="U13" s="75">
        <v>28</v>
      </c>
      <c r="V13" s="76">
        <f t="shared" si="4"/>
        <v>0.9859777294374289</v>
      </c>
      <c r="W13" s="76">
        <f t="shared" si="5"/>
        <v>0.9876051779674877</v>
      </c>
      <c r="X13" s="76">
        <f t="shared" si="6"/>
        <v>0.99267511069868841</v>
      </c>
      <c r="Y13" s="99" t="s">
        <v>146</v>
      </c>
      <c r="Z13" s="78" t="str">
        <f t="shared" si="7"/>
        <v/>
      </c>
      <c r="AA13" s="79" t="str">
        <f t="shared" si="8"/>
        <v>n/s</v>
      </c>
      <c r="AB13" s="78" t="str">
        <f t="shared" si="9"/>
        <v/>
      </c>
      <c r="AC13" s="79" t="str">
        <f t="shared" si="10"/>
        <v>n/s</v>
      </c>
      <c r="AD13" s="77" t="s">
        <v>145</v>
      </c>
      <c r="AE13" s="78" t="str">
        <f t="shared" si="11"/>
        <v/>
      </c>
      <c r="AF13" s="79" t="str">
        <f t="shared" si="12"/>
        <v>n/s</v>
      </c>
      <c r="AG13" s="78" t="str">
        <f t="shared" si="13"/>
        <v/>
      </c>
      <c r="AH13" s="79" t="str">
        <f t="shared" si="14"/>
        <v>n/s</v>
      </c>
      <c r="AI13" s="77">
        <v>0.29652777777777778</v>
      </c>
      <c r="AJ13" s="78" t="str">
        <f t="shared" si="15"/>
        <v/>
      </c>
      <c r="AK13" s="79" t="str">
        <f t="shared" si="16"/>
        <v>n/s</v>
      </c>
      <c r="AL13" s="78" t="str">
        <f t="shared" si="17"/>
        <v/>
      </c>
      <c r="AM13" s="79" t="str">
        <f t="shared" si="18"/>
        <v>n/s</v>
      </c>
      <c r="AN13" s="77">
        <v>0.76545138888888886</v>
      </c>
      <c r="AO13" s="78" t="str">
        <f t="shared" si="19"/>
        <v/>
      </c>
      <c r="AP13" s="79" t="str">
        <f t="shared" si="20"/>
        <v>n/s</v>
      </c>
      <c r="AQ13" s="78" t="str">
        <f t="shared" si="21"/>
        <v/>
      </c>
      <c r="AR13" s="79" t="str">
        <f t="shared" si="22"/>
        <v>n/s</v>
      </c>
      <c r="AS13" s="77" t="s">
        <v>145</v>
      </c>
      <c r="AT13" s="78" t="str">
        <f t="shared" si="23"/>
        <v/>
      </c>
      <c r="AU13" s="79" t="str">
        <f t="shared" si="24"/>
        <v>n/s</v>
      </c>
      <c r="AV13" s="78" t="str">
        <f t="shared" si="25"/>
        <v/>
      </c>
      <c r="AW13" s="79" t="str">
        <f t="shared" si="26"/>
        <v>n/s</v>
      </c>
      <c r="AX13" s="77" t="s">
        <v>145</v>
      </c>
      <c r="AY13" s="78" t="str">
        <f t="shared" si="27"/>
        <v/>
      </c>
      <c r="AZ13" s="79" t="str">
        <f t="shared" si="28"/>
        <v>n/s</v>
      </c>
      <c r="BA13" s="78" t="str">
        <f t="shared" si="29"/>
        <v/>
      </c>
      <c r="BB13" s="79" t="str">
        <f t="shared" si="30"/>
        <v>n/s</v>
      </c>
      <c r="BC13" s="77" t="s">
        <v>145</v>
      </c>
      <c r="BD13" s="78" t="str">
        <f t="shared" si="31"/>
        <v/>
      </c>
      <c r="BE13" s="79" t="str">
        <f t="shared" si="32"/>
        <v>n/s</v>
      </c>
      <c r="BF13" s="78" t="str">
        <f t="shared" si="33"/>
        <v/>
      </c>
      <c r="BG13" s="79" t="str">
        <f t="shared" si="34"/>
        <v>n/s</v>
      </c>
      <c r="BH13" s="77" t="s">
        <v>145</v>
      </c>
      <c r="BI13" s="78" t="str">
        <f t="shared" si="35"/>
        <v/>
      </c>
      <c r="BJ13" s="79" t="str">
        <f t="shared" si="36"/>
        <v>n/s</v>
      </c>
      <c r="BK13" s="78" t="str">
        <f t="shared" si="37"/>
        <v/>
      </c>
      <c r="BL13" s="79" t="str">
        <f t="shared" si="38"/>
        <v>n/s</v>
      </c>
      <c r="BM13" s="77"/>
      <c r="BN13" s="78" t="str">
        <f t="shared" si="39"/>
        <v/>
      </c>
      <c r="BO13" s="79" t="str">
        <f t="shared" si="40"/>
        <v>n/s</v>
      </c>
      <c r="BP13" s="78" t="str">
        <f t="shared" si="41"/>
        <v/>
      </c>
      <c r="BQ13" s="79" t="str">
        <f t="shared" si="42"/>
        <v>n/s</v>
      </c>
      <c r="BR13" s="107"/>
      <c r="BS13" s="78" t="str">
        <f t="shared" si="43"/>
        <v/>
      </c>
      <c r="BT13" s="79" t="str">
        <f t="shared" si="44"/>
        <v>n/s</v>
      </c>
      <c r="BU13" s="78" t="str">
        <f t="shared" si="45"/>
        <v/>
      </c>
      <c r="BV13" s="79" t="str">
        <f t="shared" si="46"/>
        <v>n/s</v>
      </c>
      <c r="BW13" s="33"/>
      <c r="BX13" s="80">
        <f t="shared" si="47"/>
        <v>28</v>
      </c>
      <c r="BY13" s="81" t="str">
        <f t="shared" si="48"/>
        <v>n/s</v>
      </c>
      <c r="BZ13" s="82">
        <f t="shared" si="49"/>
        <v>0</v>
      </c>
      <c r="CA13" s="83">
        <v>9</v>
      </c>
      <c r="CB13" s="83">
        <f t="shared" si="100"/>
        <v>-5</v>
      </c>
      <c r="CC13" s="81" t="str">
        <f t="shared" si="50"/>
        <v>n/s</v>
      </c>
      <c r="CD13" s="82">
        <f t="shared" si="51"/>
        <v>0</v>
      </c>
      <c r="CE13" s="82">
        <f t="shared" si="52"/>
        <v>0</v>
      </c>
      <c r="CF13" s="84">
        <f t="shared" si="53"/>
        <v>4</v>
      </c>
      <c r="CG13" s="83">
        <f t="shared" si="54"/>
        <v>0</v>
      </c>
      <c r="CH13" s="83">
        <v>9</v>
      </c>
      <c r="CI13" s="83">
        <f t="shared" si="101"/>
        <v>-5</v>
      </c>
      <c r="CJ13" s="81" t="str">
        <f t="shared" si="55"/>
        <v>n/s</v>
      </c>
      <c r="CK13" s="174">
        <f t="shared" si="102"/>
        <v>0</v>
      </c>
      <c r="CL13" s="82">
        <f t="shared" si="56"/>
        <v>0</v>
      </c>
      <c r="CM13" s="84">
        <f t="shared" si="57"/>
        <v>4</v>
      </c>
      <c r="CN13" s="83">
        <f t="shared" si="58"/>
        <v>0</v>
      </c>
      <c r="CO13" s="83">
        <v>9</v>
      </c>
      <c r="CP13" s="83">
        <f t="shared" si="103"/>
        <v>-6</v>
      </c>
      <c r="CQ13" s="81" t="str">
        <f t="shared" si="59"/>
        <v>n/s</v>
      </c>
      <c r="CR13" s="82">
        <f t="shared" si="60"/>
        <v>0</v>
      </c>
      <c r="CS13" s="82">
        <f t="shared" si="61"/>
        <v>0</v>
      </c>
      <c r="CT13" s="84">
        <f t="shared" si="62"/>
        <v>4</v>
      </c>
      <c r="CU13" s="83">
        <f t="shared" si="63"/>
        <v>0</v>
      </c>
      <c r="CV13" s="83">
        <v>9</v>
      </c>
      <c r="CW13" s="83">
        <f t="shared" si="104"/>
        <v>-5</v>
      </c>
      <c r="CX13" s="81" t="str">
        <f t="shared" si="64"/>
        <v>n/s</v>
      </c>
      <c r="CY13" s="82">
        <f t="shared" si="65"/>
        <v>0</v>
      </c>
      <c r="CZ13" s="82">
        <f t="shared" si="66"/>
        <v>0</v>
      </c>
      <c r="DA13" s="84">
        <f t="shared" si="67"/>
        <v>4</v>
      </c>
      <c r="DB13" s="83">
        <f t="shared" si="68"/>
        <v>0</v>
      </c>
      <c r="DC13" s="83">
        <v>9</v>
      </c>
      <c r="DD13" s="83">
        <f t="shared" si="105"/>
        <v>-5</v>
      </c>
      <c r="DE13" s="81" t="str">
        <f t="shared" si="69"/>
        <v>n/s</v>
      </c>
      <c r="DF13" s="96">
        <f t="shared" si="70"/>
        <v>0</v>
      </c>
      <c r="DG13" s="82">
        <f t="shared" si="71"/>
        <v>0</v>
      </c>
      <c r="DH13" s="84">
        <f t="shared" si="72"/>
        <v>4</v>
      </c>
      <c r="DI13" s="83">
        <f t="shared" si="73"/>
        <v>0</v>
      </c>
      <c r="DJ13" s="83">
        <v>9</v>
      </c>
      <c r="DK13" s="83">
        <f t="shared" si="106"/>
        <v>-5</v>
      </c>
      <c r="DL13" s="81" t="str">
        <f t="shared" si="74"/>
        <v>n/s</v>
      </c>
      <c r="DM13" s="82">
        <f t="shared" si="75"/>
        <v>0</v>
      </c>
      <c r="DN13" s="82">
        <f t="shared" si="76"/>
        <v>0</v>
      </c>
      <c r="DO13" s="84">
        <f t="shared" si="77"/>
        <v>4</v>
      </c>
      <c r="DP13" s="83">
        <f t="shared" si="78"/>
        <v>0</v>
      </c>
      <c r="DQ13" s="83">
        <v>9</v>
      </c>
      <c r="DR13" s="83">
        <f t="shared" si="107"/>
        <v>-5</v>
      </c>
      <c r="DS13" s="81" t="str">
        <f t="shared" si="79"/>
        <v>n/s</v>
      </c>
      <c r="DT13" s="82">
        <f t="shared" si="108"/>
        <v>0</v>
      </c>
      <c r="DU13" s="82">
        <f t="shared" si="80"/>
        <v>0</v>
      </c>
      <c r="DV13" s="84">
        <f t="shared" si="81"/>
        <v>4</v>
      </c>
      <c r="DW13" s="83">
        <f t="shared" si="82"/>
        <v>0</v>
      </c>
      <c r="DX13" s="83">
        <v>9</v>
      </c>
      <c r="DY13" s="83">
        <f t="shared" si="109"/>
        <v>-5</v>
      </c>
      <c r="DZ13" s="81" t="str">
        <f t="shared" si="83"/>
        <v>n/s</v>
      </c>
      <c r="EA13" s="82">
        <f t="shared" si="110"/>
        <v>0</v>
      </c>
      <c r="EB13" s="82" t="str">
        <f t="shared" si="84"/>
        <v xml:space="preserve"> </v>
      </c>
      <c r="EC13" s="84" t="str">
        <f t="shared" si="85"/>
        <v xml:space="preserve"> </v>
      </c>
      <c r="ED13" s="83" t="str">
        <f t="shared" si="86"/>
        <v xml:space="preserve"> </v>
      </c>
      <c r="EE13" s="83">
        <v>9</v>
      </c>
      <c r="EF13" s="83">
        <f t="shared" si="111"/>
        <v>-8</v>
      </c>
      <c r="EG13" s="81" t="str">
        <f t="shared" si="87"/>
        <v>n/s</v>
      </c>
      <c r="EH13" s="82">
        <f t="shared" si="112"/>
        <v>0</v>
      </c>
      <c r="EI13" s="82" t="str">
        <f t="shared" si="88"/>
        <v xml:space="preserve"> </v>
      </c>
      <c r="EJ13" s="84" t="str">
        <f t="shared" si="89"/>
        <v xml:space="preserve"> </v>
      </c>
      <c r="EK13" s="83" t="str">
        <f t="shared" si="90"/>
        <v xml:space="preserve"> </v>
      </c>
      <c r="EL13" s="83">
        <v>9</v>
      </c>
      <c r="EM13" s="83">
        <f t="shared" si="113"/>
        <v>-8</v>
      </c>
      <c r="EN13" s="86">
        <f t="shared" si="91"/>
        <v>-99</v>
      </c>
      <c r="EO13" s="65"/>
      <c r="EP13" s="87">
        <f t="shared" si="92"/>
        <v>-99</v>
      </c>
      <c r="EQ13" s="88">
        <f t="shared" si="93"/>
        <v>7</v>
      </c>
      <c r="ER13" s="89">
        <f t="shared" si="94"/>
        <v>23</v>
      </c>
      <c r="ES13" s="90">
        <f t="shared" si="95"/>
        <v>-99</v>
      </c>
      <c r="ET13" s="91">
        <v>9</v>
      </c>
      <c r="EU13" s="91">
        <v>1</v>
      </c>
      <c r="EV13" s="84">
        <f t="shared" si="96"/>
        <v>7</v>
      </c>
      <c r="EW13" s="92" t="str">
        <f t="shared" si="97"/>
        <v>Антон Карасёв</v>
      </c>
      <c r="EX13" s="93">
        <f t="shared" si="98"/>
        <v>28</v>
      </c>
    </row>
    <row r="14" spans="1:154" ht="15" customHeight="1">
      <c r="A14" s="66">
        <v>10</v>
      </c>
      <c r="B14" s="48" t="s">
        <v>79</v>
      </c>
      <c r="C14" s="67">
        <v>19.100000000000001</v>
      </c>
      <c r="D14" s="67">
        <v>6.25</v>
      </c>
      <c r="E14" s="67">
        <v>18</v>
      </c>
      <c r="F14" s="67">
        <v>6.25</v>
      </c>
      <c r="G14" s="67">
        <v>14.51</v>
      </c>
      <c r="H14" s="67">
        <v>2</v>
      </c>
      <c r="I14" s="68">
        <v>14</v>
      </c>
      <c r="J14" s="69">
        <f t="shared" ref="J14:J33" si="115">0.5*(C14*D14+E14*F14)</f>
        <v>115.9375</v>
      </c>
      <c r="K14" s="70">
        <f t="shared" si="0"/>
        <v>52.392690000000002</v>
      </c>
      <c r="L14" s="70">
        <f t="shared" si="114"/>
        <v>51.066176470588232</v>
      </c>
      <c r="M14" s="71"/>
      <c r="N14" s="115"/>
      <c r="O14" s="116" t="s">
        <v>80</v>
      </c>
      <c r="P14" s="115" t="s">
        <v>118</v>
      </c>
      <c r="Q14" s="73">
        <f t="shared" si="2"/>
        <v>52.392690000000002</v>
      </c>
      <c r="R14" s="73">
        <f t="shared" si="3"/>
        <v>51.066176470588232</v>
      </c>
      <c r="S14" s="74"/>
      <c r="T14" s="74" t="s">
        <v>74</v>
      </c>
      <c r="U14" s="75">
        <v>11</v>
      </c>
      <c r="V14" s="76">
        <f t="shared" si="4"/>
        <v>0.9898047564324447</v>
      </c>
      <c r="W14" s="76">
        <f t="shared" si="5"/>
        <v>0.99099209166717628</v>
      </c>
      <c r="X14" s="76">
        <f t="shared" si="6"/>
        <v>0.99040300013797178</v>
      </c>
      <c r="Y14" s="99" t="s">
        <v>146</v>
      </c>
      <c r="Z14" s="78" t="str">
        <f t="shared" si="7"/>
        <v/>
      </c>
      <c r="AA14" s="79" t="str">
        <f t="shared" si="8"/>
        <v>n/s</v>
      </c>
      <c r="AB14" s="78" t="str">
        <f t="shared" si="9"/>
        <v/>
      </c>
      <c r="AC14" s="79" t="str">
        <f t="shared" si="10"/>
        <v>n/s</v>
      </c>
      <c r="AD14" s="77" t="s">
        <v>145</v>
      </c>
      <c r="AE14" s="78" t="str">
        <f t="shared" si="11"/>
        <v/>
      </c>
      <c r="AF14" s="79" t="str">
        <f t="shared" si="12"/>
        <v>n/s</v>
      </c>
      <c r="AG14" s="78" t="str">
        <f t="shared" si="13"/>
        <v/>
      </c>
      <c r="AH14" s="79" t="str">
        <f t="shared" si="14"/>
        <v>n/s</v>
      </c>
      <c r="AI14" s="77" t="s">
        <v>145</v>
      </c>
      <c r="AJ14" s="78" t="str">
        <f t="shared" si="15"/>
        <v/>
      </c>
      <c r="AK14" s="79" t="str">
        <f t="shared" si="16"/>
        <v>n/s</v>
      </c>
      <c r="AL14" s="78" t="str">
        <f t="shared" si="17"/>
        <v/>
      </c>
      <c r="AM14" s="79" t="str">
        <f t="shared" si="18"/>
        <v>n/s</v>
      </c>
      <c r="AN14" s="77">
        <v>0.77687499999999998</v>
      </c>
      <c r="AO14" s="78" t="str">
        <f t="shared" si="19"/>
        <v/>
      </c>
      <c r="AP14" s="79" t="str">
        <f t="shared" si="20"/>
        <v>n/s</v>
      </c>
      <c r="AQ14" s="78" t="str">
        <f t="shared" si="21"/>
        <v/>
      </c>
      <c r="AR14" s="79" t="str">
        <f t="shared" si="22"/>
        <v>n/s</v>
      </c>
      <c r="AS14" s="77">
        <v>0.80775462962962974</v>
      </c>
      <c r="AT14" s="78" t="str">
        <f t="shared" si="23"/>
        <v/>
      </c>
      <c r="AU14" s="79" t="str">
        <f t="shared" si="24"/>
        <v>n/s</v>
      </c>
      <c r="AV14" s="78" t="str">
        <f t="shared" si="25"/>
        <v/>
      </c>
      <c r="AW14" s="79" t="str">
        <f t="shared" si="26"/>
        <v>n/s</v>
      </c>
      <c r="AX14" s="77">
        <v>0.73777777777777775</v>
      </c>
      <c r="AY14" s="78" t="str">
        <f t="shared" si="27"/>
        <v/>
      </c>
      <c r="AZ14" s="79" t="str">
        <f t="shared" si="28"/>
        <v>n/s</v>
      </c>
      <c r="BA14" s="78" t="str">
        <f t="shared" si="29"/>
        <v/>
      </c>
      <c r="BB14" s="79" t="str">
        <f t="shared" si="30"/>
        <v>n/s</v>
      </c>
      <c r="BC14" s="77">
        <v>0.75101851851851853</v>
      </c>
      <c r="BD14" s="78" t="str">
        <f t="shared" si="31"/>
        <v/>
      </c>
      <c r="BE14" s="79" t="str">
        <f t="shared" si="32"/>
        <v>n/s</v>
      </c>
      <c r="BF14" s="78" t="str">
        <f t="shared" si="33"/>
        <v/>
      </c>
      <c r="BG14" s="79" t="str">
        <f t="shared" si="34"/>
        <v>n/s</v>
      </c>
      <c r="BH14" s="99">
        <v>0.56063657407407408</v>
      </c>
      <c r="BI14" s="78" t="str">
        <f t="shared" si="35"/>
        <v/>
      </c>
      <c r="BJ14" s="79" t="str">
        <f t="shared" si="36"/>
        <v>n/s</v>
      </c>
      <c r="BK14" s="78" t="str">
        <f t="shared" si="37"/>
        <v/>
      </c>
      <c r="BL14" s="79" t="str">
        <f t="shared" si="38"/>
        <v>n/s</v>
      </c>
      <c r="BM14" s="99"/>
      <c r="BN14" s="78" t="str">
        <f t="shared" si="39"/>
        <v/>
      </c>
      <c r="BO14" s="79" t="str">
        <f t="shared" si="40"/>
        <v>n/s</v>
      </c>
      <c r="BP14" s="78" t="str">
        <f t="shared" si="41"/>
        <v/>
      </c>
      <c r="BQ14" s="79" t="str">
        <f t="shared" si="42"/>
        <v>n/s</v>
      </c>
      <c r="BR14" s="77"/>
      <c r="BS14" s="78" t="str">
        <f t="shared" si="43"/>
        <v/>
      </c>
      <c r="BT14" s="79" t="str">
        <f t="shared" si="44"/>
        <v>n/s</v>
      </c>
      <c r="BU14" s="78" t="str">
        <f t="shared" si="45"/>
        <v/>
      </c>
      <c r="BV14" s="79" t="str">
        <f t="shared" si="46"/>
        <v>n/s</v>
      </c>
      <c r="BW14" s="33"/>
      <c r="BX14" s="80">
        <f t="shared" si="47"/>
        <v>11</v>
      </c>
      <c r="BY14" s="81" t="str">
        <f t="shared" si="48"/>
        <v>n/s</v>
      </c>
      <c r="BZ14" s="96">
        <f t="shared" si="49"/>
        <v>0</v>
      </c>
      <c r="CA14" s="83">
        <v>10</v>
      </c>
      <c r="CB14" s="83">
        <f t="shared" si="100"/>
        <v>-6</v>
      </c>
      <c r="CC14" s="81" t="str">
        <f t="shared" si="50"/>
        <v>n/s</v>
      </c>
      <c r="CD14" s="96">
        <f t="shared" si="51"/>
        <v>0</v>
      </c>
      <c r="CE14" s="82">
        <f t="shared" si="52"/>
        <v>0</v>
      </c>
      <c r="CF14" s="111">
        <f t="shared" si="53"/>
        <v>4</v>
      </c>
      <c r="CG14" s="112">
        <f t="shared" si="54"/>
        <v>0</v>
      </c>
      <c r="CH14" s="83">
        <v>10</v>
      </c>
      <c r="CI14" s="83">
        <f t="shared" si="101"/>
        <v>-6</v>
      </c>
      <c r="CJ14" s="81" t="str">
        <f t="shared" si="55"/>
        <v>n/s</v>
      </c>
      <c r="CK14" s="174">
        <f t="shared" si="102"/>
        <v>0</v>
      </c>
      <c r="CL14" s="82">
        <f t="shared" si="56"/>
        <v>0</v>
      </c>
      <c r="CM14" s="111">
        <f t="shared" si="57"/>
        <v>4</v>
      </c>
      <c r="CN14" s="112">
        <f t="shared" si="58"/>
        <v>0</v>
      </c>
      <c r="CO14" s="83">
        <v>10</v>
      </c>
      <c r="CP14" s="83">
        <f t="shared" si="103"/>
        <v>-7</v>
      </c>
      <c r="CQ14" s="81" t="str">
        <f t="shared" si="59"/>
        <v>n/s</v>
      </c>
      <c r="CR14" s="96">
        <f t="shared" si="60"/>
        <v>0</v>
      </c>
      <c r="CS14" s="82">
        <f t="shared" si="61"/>
        <v>0</v>
      </c>
      <c r="CT14" s="111">
        <f t="shared" si="62"/>
        <v>4</v>
      </c>
      <c r="CU14" s="112">
        <f t="shared" si="63"/>
        <v>0</v>
      </c>
      <c r="CV14" s="83">
        <v>10</v>
      </c>
      <c r="CW14" s="83">
        <f t="shared" si="104"/>
        <v>-6</v>
      </c>
      <c r="CX14" s="81" t="str">
        <f t="shared" si="64"/>
        <v>n/s</v>
      </c>
      <c r="CY14" s="96">
        <f t="shared" si="65"/>
        <v>0</v>
      </c>
      <c r="CZ14" s="82">
        <f t="shared" si="66"/>
        <v>0</v>
      </c>
      <c r="DA14" s="111">
        <f t="shared" si="67"/>
        <v>4</v>
      </c>
      <c r="DB14" s="112">
        <f t="shared" si="68"/>
        <v>0</v>
      </c>
      <c r="DC14" s="83">
        <v>10</v>
      </c>
      <c r="DD14" s="83">
        <f t="shared" si="105"/>
        <v>-6</v>
      </c>
      <c r="DE14" s="81" t="str">
        <f t="shared" si="69"/>
        <v>n/s</v>
      </c>
      <c r="DF14" s="96">
        <f t="shared" si="70"/>
        <v>0</v>
      </c>
      <c r="DG14" s="82">
        <f t="shared" si="71"/>
        <v>0</v>
      </c>
      <c r="DH14" s="111">
        <f t="shared" si="72"/>
        <v>4</v>
      </c>
      <c r="DI14" s="112">
        <f t="shared" si="73"/>
        <v>0</v>
      </c>
      <c r="DJ14" s="83">
        <v>10</v>
      </c>
      <c r="DK14" s="83">
        <f t="shared" si="106"/>
        <v>-6</v>
      </c>
      <c r="DL14" s="81" t="str">
        <f t="shared" si="74"/>
        <v>n/s</v>
      </c>
      <c r="DM14" s="96">
        <f t="shared" si="75"/>
        <v>0</v>
      </c>
      <c r="DN14" s="82">
        <f t="shared" si="76"/>
        <v>0</v>
      </c>
      <c r="DO14" s="111">
        <f t="shared" si="77"/>
        <v>4</v>
      </c>
      <c r="DP14" s="112">
        <f t="shared" si="78"/>
        <v>0</v>
      </c>
      <c r="DQ14" s="112">
        <v>10</v>
      </c>
      <c r="DR14" s="83">
        <f t="shared" si="107"/>
        <v>-6</v>
      </c>
      <c r="DS14" s="81" t="str">
        <f t="shared" si="79"/>
        <v>n/s</v>
      </c>
      <c r="DT14" s="82">
        <f t="shared" si="108"/>
        <v>0</v>
      </c>
      <c r="DU14" s="82">
        <f t="shared" si="80"/>
        <v>0</v>
      </c>
      <c r="DV14" s="84">
        <f t="shared" si="81"/>
        <v>4</v>
      </c>
      <c r="DW14" s="112">
        <f t="shared" si="82"/>
        <v>0</v>
      </c>
      <c r="DX14" s="83">
        <v>10</v>
      </c>
      <c r="DY14" s="83">
        <f t="shared" si="109"/>
        <v>-6</v>
      </c>
      <c r="DZ14" s="81" t="str">
        <f t="shared" si="83"/>
        <v>n/s</v>
      </c>
      <c r="EA14" s="96">
        <f t="shared" si="110"/>
        <v>0</v>
      </c>
      <c r="EB14" s="82" t="str">
        <f t="shared" si="84"/>
        <v xml:space="preserve"> </v>
      </c>
      <c r="EC14" s="84" t="str">
        <f t="shared" si="85"/>
        <v xml:space="preserve"> </v>
      </c>
      <c r="ED14" s="112" t="str">
        <f t="shared" si="86"/>
        <v xml:space="preserve"> </v>
      </c>
      <c r="EE14" s="83">
        <v>10</v>
      </c>
      <c r="EF14" s="83">
        <f t="shared" si="111"/>
        <v>-9</v>
      </c>
      <c r="EG14" s="81" t="str">
        <f t="shared" si="87"/>
        <v>n/s</v>
      </c>
      <c r="EH14" s="96">
        <f t="shared" si="112"/>
        <v>0</v>
      </c>
      <c r="EI14" s="82" t="str">
        <f t="shared" si="88"/>
        <v xml:space="preserve"> </v>
      </c>
      <c r="EJ14" s="84" t="str">
        <f t="shared" si="89"/>
        <v xml:space="preserve"> </v>
      </c>
      <c r="EK14" s="112" t="str">
        <f t="shared" si="90"/>
        <v xml:space="preserve"> </v>
      </c>
      <c r="EL14" s="83">
        <v>10</v>
      </c>
      <c r="EM14" s="83">
        <f t="shared" si="113"/>
        <v>-9</v>
      </c>
      <c r="EN14" s="86">
        <f t="shared" si="91"/>
        <v>-99</v>
      </c>
      <c r="EO14" s="65"/>
      <c r="EP14" s="87">
        <f t="shared" si="92"/>
        <v>-99</v>
      </c>
      <c r="EQ14" s="88">
        <f t="shared" si="93"/>
        <v>7</v>
      </c>
      <c r="ER14" s="89">
        <f t="shared" si="94"/>
        <v>23</v>
      </c>
      <c r="ES14" s="90">
        <f t="shared" si="95"/>
        <v>-99</v>
      </c>
      <c r="ET14" s="91">
        <v>10</v>
      </c>
      <c r="EU14" s="91">
        <v>1</v>
      </c>
      <c r="EV14" s="84">
        <f t="shared" si="96"/>
        <v>7</v>
      </c>
      <c r="EW14" s="92" t="str">
        <f t="shared" si="97"/>
        <v>Владимир Дёмин</v>
      </c>
      <c r="EX14" s="93">
        <f t="shared" si="98"/>
        <v>11</v>
      </c>
    </row>
    <row r="15" spans="1:154" ht="15">
      <c r="A15" s="66">
        <v>11</v>
      </c>
      <c r="B15" s="48" t="s">
        <v>79</v>
      </c>
      <c r="C15" s="67">
        <v>19.100000000000001</v>
      </c>
      <c r="D15" s="67">
        <v>6.25</v>
      </c>
      <c r="E15" s="67">
        <v>18</v>
      </c>
      <c r="F15" s="67">
        <v>6.25</v>
      </c>
      <c r="G15" s="67">
        <v>14.51</v>
      </c>
      <c r="H15" s="67">
        <v>2</v>
      </c>
      <c r="I15" s="68">
        <v>14</v>
      </c>
      <c r="J15" s="69">
        <f t="shared" si="115"/>
        <v>115.9375</v>
      </c>
      <c r="K15" s="70">
        <f t="shared" si="0"/>
        <v>52.392690000000002</v>
      </c>
      <c r="L15" s="70">
        <f t="shared" si="114"/>
        <v>51.066176470588232</v>
      </c>
      <c r="M15" s="48"/>
      <c r="N15" s="48"/>
      <c r="O15" s="116" t="s">
        <v>120</v>
      </c>
      <c r="P15" s="115" t="s">
        <v>87</v>
      </c>
      <c r="Q15" s="73">
        <f t="shared" si="2"/>
        <v>52.392690000000002</v>
      </c>
      <c r="R15" s="73">
        <f t="shared" si="3"/>
        <v>51.066176470588232</v>
      </c>
      <c r="S15" s="74"/>
      <c r="T15" s="74" t="s">
        <v>74</v>
      </c>
      <c r="U15" s="117">
        <v>10</v>
      </c>
      <c r="V15" s="76">
        <f t="shared" si="4"/>
        <v>0.9898047564324447</v>
      </c>
      <c r="W15" s="76">
        <f t="shared" si="5"/>
        <v>0.99099209166717628</v>
      </c>
      <c r="X15" s="76">
        <f t="shared" si="6"/>
        <v>0.99040300013797178</v>
      </c>
      <c r="Y15" s="99" t="s">
        <v>146</v>
      </c>
      <c r="Z15" s="78" t="str">
        <f t="shared" si="7"/>
        <v/>
      </c>
      <c r="AA15" s="79" t="str">
        <f t="shared" si="8"/>
        <v>n/s</v>
      </c>
      <c r="AB15" s="78" t="str">
        <f t="shared" si="9"/>
        <v/>
      </c>
      <c r="AC15" s="79" t="str">
        <f t="shared" si="10"/>
        <v>n/s</v>
      </c>
      <c r="AD15" s="77" t="s">
        <v>145</v>
      </c>
      <c r="AE15" s="78" t="str">
        <f t="shared" si="11"/>
        <v/>
      </c>
      <c r="AF15" s="79" t="str">
        <f t="shared" si="12"/>
        <v>n/s</v>
      </c>
      <c r="AG15" s="78" t="str">
        <f t="shared" si="13"/>
        <v/>
      </c>
      <c r="AH15" s="79" t="str">
        <f t="shared" si="14"/>
        <v>n/s</v>
      </c>
      <c r="AI15" s="77" t="s">
        <v>145</v>
      </c>
      <c r="AJ15" s="78" t="str">
        <f t="shared" si="15"/>
        <v/>
      </c>
      <c r="AK15" s="79" t="str">
        <f t="shared" si="16"/>
        <v>n/s</v>
      </c>
      <c r="AL15" s="78" t="str">
        <f t="shared" si="17"/>
        <v/>
      </c>
      <c r="AM15" s="79" t="str">
        <f t="shared" si="18"/>
        <v>n/s</v>
      </c>
      <c r="AN15" s="77" t="s">
        <v>145</v>
      </c>
      <c r="AO15" s="78" t="str">
        <f t="shared" si="19"/>
        <v/>
      </c>
      <c r="AP15" s="79" t="str">
        <f t="shared" si="20"/>
        <v>n/s</v>
      </c>
      <c r="AQ15" s="78" t="str">
        <f t="shared" si="21"/>
        <v/>
      </c>
      <c r="AR15" s="79" t="str">
        <f t="shared" si="22"/>
        <v>n/s</v>
      </c>
      <c r="AS15" s="77" t="s">
        <v>145</v>
      </c>
      <c r="AT15" s="78" t="str">
        <f t="shared" si="23"/>
        <v/>
      </c>
      <c r="AU15" s="79" t="str">
        <f t="shared" si="24"/>
        <v>n/s</v>
      </c>
      <c r="AV15" s="78" t="str">
        <f t="shared" si="25"/>
        <v/>
      </c>
      <c r="AW15" s="79" t="str">
        <f t="shared" si="26"/>
        <v>n/s</v>
      </c>
      <c r="AX15" s="99" t="s">
        <v>145</v>
      </c>
      <c r="AY15" s="78" t="str">
        <f t="shared" si="27"/>
        <v/>
      </c>
      <c r="AZ15" s="79" t="str">
        <f t="shared" si="28"/>
        <v>n/s</v>
      </c>
      <c r="BA15" s="78" t="str">
        <f t="shared" si="29"/>
        <v/>
      </c>
      <c r="BB15" s="79" t="str">
        <f t="shared" si="30"/>
        <v>n/s</v>
      </c>
      <c r="BC15" s="77" t="s">
        <v>145</v>
      </c>
      <c r="BD15" s="78" t="str">
        <f t="shared" si="31"/>
        <v/>
      </c>
      <c r="BE15" s="79" t="str">
        <f t="shared" si="32"/>
        <v>n/s</v>
      </c>
      <c r="BF15" s="78" t="str">
        <f t="shared" si="33"/>
        <v/>
      </c>
      <c r="BG15" s="79" t="str">
        <f t="shared" si="34"/>
        <v>n/s</v>
      </c>
      <c r="BH15" s="77" t="s">
        <v>145</v>
      </c>
      <c r="BI15" s="78" t="str">
        <f t="shared" si="35"/>
        <v/>
      </c>
      <c r="BJ15" s="79" t="str">
        <f t="shared" si="36"/>
        <v>n/s</v>
      </c>
      <c r="BK15" s="78" t="str">
        <f t="shared" si="37"/>
        <v/>
      </c>
      <c r="BL15" s="79" t="str">
        <f t="shared" si="38"/>
        <v>n/s</v>
      </c>
      <c r="BM15" s="99"/>
      <c r="BN15" s="78" t="str">
        <f t="shared" si="39"/>
        <v/>
      </c>
      <c r="BO15" s="79" t="str">
        <f t="shared" si="40"/>
        <v>n/s</v>
      </c>
      <c r="BP15" s="78" t="str">
        <f t="shared" si="41"/>
        <v/>
      </c>
      <c r="BQ15" s="79" t="str">
        <f t="shared" si="42"/>
        <v>n/s</v>
      </c>
      <c r="BR15" s="77"/>
      <c r="BS15" s="78" t="str">
        <f t="shared" si="43"/>
        <v/>
      </c>
      <c r="BT15" s="79" t="str">
        <f t="shared" si="44"/>
        <v>n/s</v>
      </c>
      <c r="BU15" s="78" t="str">
        <f t="shared" si="45"/>
        <v/>
      </c>
      <c r="BV15" s="79" t="str">
        <f t="shared" si="46"/>
        <v>n/s</v>
      </c>
      <c r="BW15" s="33"/>
      <c r="BX15" s="80">
        <f t="shared" si="47"/>
        <v>10</v>
      </c>
      <c r="BY15" s="81" t="str">
        <f t="shared" si="48"/>
        <v>n/s</v>
      </c>
      <c r="BZ15" s="96">
        <f t="shared" si="49"/>
        <v>0</v>
      </c>
      <c r="CA15" s="83">
        <v>11</v>
      </c>
      <c r="CB15" s="83">
        <f t="shared" si="100"/>
        <v>-7</v>
      </c>
      <c r="CC15" s="81" t="str">
        <f t="shared" si="50"/>
        <v>n/s</v>
      </c>
      <c r="CD15" s="96">
        <f t="shared" si="51"/>
        <v>0</v>
      </c>
      <c r="CE15" s="82">
        <f t="shared" si="52"/>
        <v>0</v>
      </c>
      <c r="CF15" s="111">
        <f t="shared" si="53"/>
        <v>4</v>
      </c>
      <c r="CG15" s="112">
        <f t="shared" si="54"/>
        <v>0</v>
      </c>
      <c r="CH15" s="83">
        <v>11</v>
      </c>
      <c r="CI15" s="83">
        <f t="shared" si="101"/>
        <v>-7</v>
      </c>
      <c r="CJ15" s="81" t="str">
        <f t="shared" si="55"/>
        <v>n/s</v>
      </c>
      <c r="CK15" s="174">
        <f t="shared" si="102"/>
        <v>0</v>
      </c>
      <c r="CL15" s="82">
        <f t="shared" si="56"/>
        <v>0</v>
      </c>
      <c r="CM15" s="111">
        <f t="shared" si="57"/>
        <v>4</v>
      </c>
      <c r="CN15" s="112">
        <f t="shared" si="58"/>
        <v>0</v>
      </c>
      <c r="CO15" s="83">
        <v>11</v>
      </c>
      <c r="CP15" s="83">
        <f t="shared" si="103"/>
        <v>-8</v>
      </c>
      <c r="CQ15" s="81" t="str">
        <f t="shared" si="59"/>
        <v>n/s</v>
      </c>
      <c r="CR15" s="96">
        <f t="shared" si="60"/>
        <v>0</v>
      </c>
      <c r="CS15" s="82">
        <f t="shared" si="61"/>
        <v>0</v>
      </c>
      <c r="CT15" s="111">
        <f t="shared" si="62"/>
        <v>4</v>
      </c>
      <c r="CU15" s="112">
        <f t="shared" si="63"/>
        <v>0</v>
      </c>
      <c r="CV15" s="83">
        <v>11</v>
      </c>
      <c r="CW15" s="83">
        <f t="shared" si="104"/>
        <v>-7</v>
      </c>
      <c r="CX15" s="81" t="str">
        <f t="shared" si="64"/>
        <v>n/s</v>
      </c>
      <c r="CY15" s="96">
        <f t="shared" si="65"/>
        <v>0</v>
      </c>
      <c r="CZ15" s="82">
        <f t="shared" si="66"/>
        <v>0</v>
      </c>
      <c r="DA15" s="111">
        <f t="shared" si="67"/>
        <v>4</v>
      </c>
      <c r="DB15" s="112">
        <f t="shared" si="68"/>
        <v>0</v>
      </c>
      <c r="DC15" s="83">
        <v>11</v>
      </c>
      <c r="DD15" s="83">
        <f t="shared" si="105"/>
        <v>-7</v>
      </c>
      <c r="DE15" s="81" t="str">
        <f t="shared" si="69"/>
        <v>n/s</v>
      </c>
      <c r="DF15" s="96">
        <f t="shared" si="70"/>
        <v>0</v>
      </c>
      <c r="DG15" s="82">
        <f t="shared" si="71"/>
        <v>0</v>
      </c>
      <c r="DH15" s="111">
        <f t="shared" si="72"/>
        <v>4</v>
      </c>
      <c r="DI15" s="112">
        <f t="shared" si="73"/>
        <v>0</v>
      </c>
      <c r="DJ15" s="83">
        <v>11</v>
      </c>
      <c r="DK15" s="83">
        <f t="shared" si="106"/>
        <v>-7</v>
      </c>
      <c r="DL15" s="81" t="str">
        <f t="shared" si="74"/>
        <v>n/s</v>
      </c>
      <c r="DM15" s="96">
        <f t="shared" si="75"/>
        <v>0</v>
      </c>
      <c r="DN15" s="82">
        <f t="shared" si="76"/>
        <v>0</v>
      </c>
      <c r="DO15" s="111">
        <f t="shared" si="77"/>
        <v>4</v>
      </c>
      <c r="DP15" s="112">
        <f t="shared" si="78"/>
        <v>0</v>
      </c>
      <c r="DQ15" s="112">
        <v>11</v>
      </c>
      <c r="DR15" s="83">
        <f t="shared" si="107"/>
        <v>-7</v>
      </c>
      <c r="DS15" s="81" t="str">
        <f t="shared" si="79"/>
        <v>n/s</v>
      </c>
      <c r="DT15" s="82">
        <f t="shared" si="108"/>
        <v>0</v>
      </c>
      <c r="DU15" s="82">
        <f t="shared" si="80"/>
        <v>0</v>
      </c>
      <c r="DV15" s="84">
        <f t="shared" si="81"/>
        <v>4</v>
      </c>
      <c r="DW15" s="112">
        <f t="shared" si="82"/>
        <v>0</v>
      </c>
      <c r="DX15" s="83">
        <v>11</v>
      </c>
      <c r="DY15" s="83">
        <f t="shared" si="109"/>
        <v>-7</v>
      </c>
      <c r="DZ15" s="81" t="str">
        <f t="shared" si="83"/>
        <v>n/s</v>
      </c>
      <c r="EA15" s="96">
        <f t="shared" si="110"/>
        <v>0</v>
      </c>
      <c r="EB15" s="82" t="str">
        <f t="shared" si="84"/>
        <v xml:space="preserve"> </v>
      </c>
      <c r="EC15" s="84" t="str">
        <f t="shared" si="85"/>
        <v xml:space="preserve"> </v>
      </c>
      <c r="ED15" s="112" t="str">
        <f t="shared" si="86"/>
        <v xml:space="preserve"> </v>
      </c>
      <c r="EE15" s="83">
        <v>11</v>
      </c>
      <c r="EF15" s="83">
        <f t="shared" si="111"/>
        <v>-10</v>
      </c>
      <c r="EG15" s="81" t="str">
        <f t="shared" si="87"/>
        <v>n/s</v>
      </c>
      <c r="EH15" s="96">
        <f t="shared" si="112"/>
        <v>0</v>
      </c>
      <c r="EI15" s="82" t="str">
        <f t="shared" si="88"/>
        <v xml:space="preserve"> </v>
      </c>
      <c r="EJ15" s="84" t="str">
        <f t="shared" si="89"/>
        <v xml:space="preserve"> </v>
      </c>
      <c r="EK15" s="112" t="str">
        <f t="shared" si="90"/>
        <v xml:space="preserve"> </v>
      </c>
      <c r="EL15" s="83">
        <v>11</v>
      </c>
      <c r="EM15" s="83">
        <f t="shared" si="113"/>
        <v>-10</v>
      </c>
      <c r="EN15" s="86">
        <f t="shared" si="91"/>
        <v>-99</v>
      </c>
      <c r="EO15" s="65"/>
      <c r="EP15" s="87">
        <f t="shared" si="92"/>
        <v>-99</v>
      </c>
      <c r="EQ15" s="88">
        <f t="shared" si="93"/>
        <v>7</v>
      </c>
      <c r="ER15" s="89">
        <f t="shared" si="94"/>
        <v>23</v>
      </c>
      <c r="ES15" s="90">
        <f t="shared" si="95"/>
        <v>-99</v>
      </c>
      <c r="ET15" s="91">
        <v>11</v>
      </c>
      <c r="EU15" s="91">
        <v>1</v>
      </c>
      <c r="EV15" s="84">
        <f t="shared" si="96"/>
        <v>7</v>
      </c>
      <c r="EW15" s="92" t="str">
        <f t="shared" si="97"/>
        <v>Александр Раткин</v>
      </c>
      <c r="EX15" s="93">
        <f t="shared" si="98"/>
        <v>10</v>
      </c>
    </row>
    <row r="16" spans="1:154" ht="15">
      <c r="A16" s="66">
        <v>12</v>
      </c>
      <c r="B16" s="48" t="s">
        <v>79</v>
      </c>
      <c r="C16" s="67">
        <v>19.100000000000001</v>
      </c>
      <c r="D16" s="67">
        <v>6.25</v>
      </c>
      <c r="E16" s="67">
        <v>18</v>
      </c>
      <c r="F16" s="67">
        <v>6.25</v>
      </c>
      <c r="G16" s="67">
        <v>14.51</v>
      </c>
      <c r="H16" s="67">
        <v>2</v>
      </c>
      <c r="I16" s="68">
        <v>14</v>
      </c>
      <c r="J16" s="69">
        <f t="shared" si="115"/>
        <v>115.9375</v>
      </c>
      <c r="K16" s="70">
        <f t="shared" si="0"/>
        <v>52.392690000000002</v>
      </c>
      <c r="L16" s="70">
        <f t="shared" si="114"/>
        <v>51.066176470588232</v>
      </c>
      <c r="M16" s="48"/>
      <c r="N16" s="48"/>
      <c r="O16" s="116" t="s">
        <v>121</v>
      </c>
      <c r="P16" s="95" t="s">
        <v>77</v>
      </c>
      <c r="Q16" s="73">
        <f t="shared" si="2"/>
        <v>52.392690000000002</v>
      </c>
      <c r="R16" s="73">
        <f t="shared" si="3"/>
        <v>51.066176470588232</v>
      </c>
      <c r="S16" s="74"/>
      <c r="T16" s="74" t="s">
        <v>74</v>
      </c>
      <c r="U16" s="117">
        <v>19</v>
      </c>
      <c r="V16" s="76">
        <f t="shared" si="4"/>
        <v>0.9898047564324447</v>
      </c>
      <c r="W16" s="76">
        <f t="shared" si="5"/>
        <v>0.99099209166717628</v>
      </c>
      <c r="X16" s="76">
        <f t="shared" si="6"/>
        <v>0.99040300013797178</v>
      </c>
      <c r="Y16" s="99" t="s">
        <v>146</v>
      </c>
      <c r="Z16" s="78" t="str">
        <f t="shared" si="7"/>
        <v/>
      </c>
      <c r="AA16" s="79" t="str">
        <f t="shared" si="8"/>
        <v>n/s</v>
      </c>
      <c r="AB16" s="78" t="str">
        <f t="shared" si="9"/>
        <v/>
      </c>
      <c r="AC16" s="79" t="str">
        <f t="shared" si="10"/>
        <v>n/s</v>
      </c>
      <c r="AD16" s="77" t="s">
        <v>145</v>
      </c>
      <c r="AE16" s="78" t="str">
        <f t="shared" si="11"/>
        <v/>
      </c>
      <c r="AF16" s="79" t="str">
        <f t="shared" si="12"/>
        <v>n/s</v>
      </c>
      <c r="AG16" s="78" t="str">
        <f t="shared" si="13"/>
        <v/>
      </c>
      <c r="AH16" s="79" t="str">
        <f t="shared" si="14"/>
        <v>n/s</v>
      </c>
      <c r="AI16" s="77" t="s">
        <v>145</v>
      </c>
      <c r="AJ16" s="78" t="str">
        <f t="shared" si="15"/>
        <v/>
      </c>
      <c r="AK16" s="79" t="str">
        <f t="shared" si="16"/>
        <v>n/s</v>
      </c>
      <c r="AL16" s="78" t="str">
        <f t="shared" si="17"/>
        <v/>
      </c>
      <c r="AM16" s="79" t="str">
        <f t="shared" si="18"/>
        <v>n/s</v>
      </c>
      <c r="AN16" s="77" t="s">
        <v>145</v>
      </c>
      <c r="AO16" s="78" t="str">
        <f t="shared" si="19"/>
        <v/>
      </c>
      <c r="AP16" s="79" t="str">
        <f t="shared" si="20"/>
        <v>n/s</v>
      </c>
      <c r="AQ16" s="78" t="str">
        <f t="shared" si="21"/>
        <v/>
      </c>
      <c r="AR16" s="79" t="str">
        <f t="shared" si="22"/>
        <v>n/s</v>
      </c>
      <c r="AS16" s="77" t="s">
        <v>145</v>
      </c>
      <c r="AT16" s="78" t="str">
        <f t="shared" si="23"/>
        <v/>
      </c>
      <c r="AU16" s="79" t="str">
        <f t="shared" si="24"/>
        <v>n/s</v>
      </c>
      <c r="AV16" s="78" t="str">
        <f t="shared" si="25"/>
        <v/>
      </c>
      <c r="AW16" s="79" t="str">
        <f t="shared" si="26"/>
        <v>n/s</v>
      </c>
      <c r="AX16" s="77" t="s">
        <v>145</v>
      </c>
      <c r="AY16" s="78" t="str">
        <f t="shared" si="27"/>
        <v/>
      </c>
      <c r="AZ16" s="79" t="str">
        <f t="shared" si="28"/>
        <v>n/s</v>
      </c>
      <c r="BA16" s="78" t="str">
        <f t="shared" si="29"/>
        <v/>
      </c>
      <c r="BB16" s="79" t="str">
        <f t="shared" si="30"/>
        <v>n/s</v>
      </c>
      <c r="BC16" s="77" t="s">
        <v>145</v>
      </c>
      <c r="BD16" s="78" t="str">
        <f t="shared" si="31"/>
        <v/>
      </c>
      <c r="BE16" s="79" t="str">
        <f t="shared" si="32"/>
        <v>n/s</v>
      </c>
      <c r="BF16" s="78" t="str">
        <f t="shared" si="33"/>
        <v/>
      </c>
      <c r="BG16" s="79" t="str">
        <f t="shared" si="34"/>
        <v>n/s</v>
      </c>
      <c r="BH16" s="77" t="s">
        <v>145</v>
      </c>
      <c r="BI16" s="78" t="str">
        <f t="shared" si="35"/>
        <v/>
      </c>
      <c r="BJ16" s="79" t="str">
        <f t="shared" si="36"/>
        <v>n/s</v>
      </c>
      <c r="BK16" s="78" t="str">
        <f t="shared" si="37"/>
        <v/>
      </c>
      <c r="BL16" s="79" t="str">
        <f t="shared" si="38"/>
        <v>n/s</v>
      </c>
      <c r="BM16" s="77"/>
      <c r="BN16" s="78" t="str">
        <f t="shared" si="39"/>
        <v/>
      </c>
      <c r="BO16" s="79" t="str">
        <f t="shared" si="40"/>
        <v>n/s</v>
      </c>
      <c r="BP16" s="78" t="str">
        <f t="shared" si="41"/>
        <v/>
      </c>
      <c r="BQ16" s="79" t="str">
        <f t="shared" si="42"/>
        <v>n/s</v>
      </c>
      <c r="BR16" s="77"/>
      <c r="BS16" s="78" t="str">
        <f t="shared" si="43"/>
        <v/>
      </c>
      <c r="BT16" s="79" t="str">
        <f t="shared" si="44"/>
        <v>n/s</v>
      </c>
      <c r="BU16" s="78" t="str">
        <f t="shared" si="45"/>
        <v/>
      </c>
      <c r="BV16" s="79" t="str">
        <f t="shared" si="46"/>
        <v>n/s</v>
      </c>
      <c r="BW16" s="33"/>
      <c r="BX16" s="80">
        <f t="shared" si="47"/>
        <v>19</v>
      </c>
      <c r="BY16" s="81" t="str">
        <f t="shared" si="48"/>
        <v>n/s</v>
      </c>
      <c r="BZ16" s="96">
        <f t="shared" si="49"/>
        <v>0</v>
      </c>
      <c r="CA16" s="83">
        <v>12</v>
      </c>
      <c r="CB16" s="83">
        <f t="shared" si="100"/>
        <v>-8</v>
      </c>
      <c r="CC16" s="81" t="str">
        <f t="shared" si="50"/>
        <v>n/s</v>
      </c>
      <c r="CD16" s="96">
        <f t="shared" si="51"/>
        <v>0</v>
      </c>
      <c r="CE16" s="82">
        <f t="shared" si="52"/>
        <v>0</v>
      </c>
      <c r="CF16" s="111">
        <f t="shared" si="53"/>
        <v>4</v>
      </c>
      <c r="CG16" s="112">
        <f t="shared" si="54"/>
        <v>0</v>
      </c>
      <c r="CH16" s="83">
        <v>12</v>
      </c>
      <c r="CI16" s="83">
        <f t="shared" si="101"/>
        <v>-8</v>
      </c>
      <c r="CJ16" s="81" t="str">
        <f t="shared" si="55"/>
        <v>n/s</v>
      </c>
      <c r="CK16" s="174">
        <f t="shared" si="102"/>
        <v>0</v>
      </c>
      <c r="CL16" s="82">
        <f t="shared" si="56"/>
        <v>0</v>
      </c>
      <c r="CM16" s="111">
        <f t="shared" si="57"/>
        <v>4</v>
      </c>
      <c r="CN16" s="112">
        <f t="shared" si="58"/>
        <v>0</v>
      </c>
      <c r="CO16" s="83">
        <v>12</v>
      </c>
      <c r="CP16" s="83">
        <f t="shared" si="103"/>
        <v>-9</v>
      </c>
      <c r="CQ16" s="81" t="str">
        <f t="shared" si="59"/>
        <v>n/s</v>
      </c>
      <c r="CR16" s="96">
        <f t="shared" si="60"/>
        <v>0</v>
      </c>
      <c r="CS16" s="82">
        <f t="shared" si="61"/>
        <v>0</v>
      </c>
      <c r="CT16" s="111">
        <f t="shared" si="62"/>
        <v>4</v>
      </c>
      <c r="CU16" s="112">
        <f t="shared" si="63"/>
        <v>0</v>
      </c>
      <c r="CV16" s="83">
        <v>12</v>
      </c>
      <c r="CW16" s="83">
        <f t="shared" si="104"/>
        <v>-8</v>
      </c>
      <c r="CX16" s="81" t="str">
        <f t="shared" si="64"/>
        <v>n/s</v>
      </c>
      <c r="CY16" s="96">
        <f t="shared" si="65"/>
        <v>0</v>
      </c>
      <c r="CZ16" s="82">
        <f t="shared" si="66"/>
        <v>0</v>
      </c>
      <c r="DA16" s="111">
        <f t="shared" si="67"/>
        <v>4</v>
      </c>
      <c r="DB16" s="112">
        <f t="shared" si="68"/>
        <v>0</v>
      </c>
      <c r="DC16" s="83">
        <v>12</v>
      </c>
      <c r="DD16" s="83">
        <f t="shared" si="105"/>
        <v>-8</v>
      </c>
      <c r="DE16" s="81" t="str">
        <f t="shared" si="69"/>
        <v>n/s</v>
      </c>
      <c r="DF16" s="96">
        <f t="shared" si="70"/>
        <v>0</v>
      </c>
      <c r="DG16" s="82">
        <f t="shared" si="71"/>
        <v>0</v>
      </c>
      <c r="DH16" s="111">
        <f t="shared" si="72"/>
        <v>4</v>
      </c>
      <c r="DI16" s="112">
        <f t="shared" si="73"/>
        <v>0</v>
      </c>
      <c r="DJ16" s="83">
        <v>12</v>
      </c>
      <c r="DK16" s="83">
        <f t="shared" si="106"/>
        <v>-8</v>
      </c>
      <c r="DL16" s="81" t="str">
        <f t="shared" si="74"/>
        <v>n/s</v>
      </c>
      <c r="DM16" s="96">
        <f t="shared" si="75"/>
        <v>0</v>
      </c>
      <c r="DN16" s="82">
        <f t="shared" si="76"/>
        <v>0</v>
      </c>
      <c r="DO16" s="111">
        <f t="shared" si="77"/>
        <v>4</v>
      </c>
      <c r="DP16" s="112">
        <f t="shared" si="78"/>
        <v>0</v>
      </c>
      <c r="DQ16" s="112">
        <v>12</v>
      </c>
      <c r="DR16" s="83">
        <f t="shared" si="107"/>
        <v>-8</v>
      </c>
      <c r="DS16" s="81" t="str">
        <f t="shared" si="79"/>
        <v>n/s</v>
      </c>
      <c r="DT16" s="82">
        <f t="shared" si="108"/>
        <v>0</v>
      </c>
      <c r="DU16" s="82">
        <f t="shared" si="80"/>
        <v>0</v>
      </c>
      <c r="DV16" s="84">
        <f t="shared" si="81"/>
        <v>4</v>
      </c>
      <c r="DW16" s="112">
        <f t="shared" si="82"/>
        <v>0</v>
      </c>
      <c r="DX16" s="83">
        <v>12</v>
      </c>
      <c r="DY16" s="83">
        <f t="shared" si="109"/>
        <v>-8</v>
      </c>
      <c r="DZ16" s="81" t="str">
        <f t="shared" si="83"/>
        <v>n/s</v>
      </c>
      <c r="EA16" s="96">
        <f t="shared" si="110"/>
        <v>0</v>
      </c>
      <c r="EB16" s="82" t="str">
        <f t="shared" si="84"/>
        <v xml:space="preserve"> </v>
      </c>
      <c r="EC16" s="84" t="str">
        <f t="shared" si="85"/>
        <v xml:space="preserve"> </v>
      </c>
      <c r="ED16" s="112" t="str">
        <f t="shared" si="86"/>
        <v xml:space="preserve"> </v>
      </c>
      <c r="EE16" s="83">
        <v>12</v>
      </c>
      <c r="EF16" s="83">
        <f t="shared" si="111"/>
        <v>-11</v>
      </c>
      <c r="EG16" s="81" t="str">
        <f t="shared" si="87"/>
        <v>n/s</v>
      </c>
      <c r="EH16" s="96">
        <f t="shared" si="112"/>
        <v>0</v>
      </c>
      <c r="EI16" s="82" t="str">
        <f t="shared" si="88"/>
        <v xml:space="preserve"> </v>
      </c>
      <c r="EJ16" s="84" t="str">
        <f t="shared" si="89"/>
        <v xml:space="preserve"> </v>
      </c>
      <c r="EK16" s="112" t="str">
        <f t="shared" si="90"/>
        <v xml:space="preserve"> </v>
      </c>
      <c r="EL16" s="83">
        <v>12</v>
      </c>
      <c r="EM16" s="83">
        <f t="shared" si="113"/>
        <v>-11</v>
      </c>
      <c r="EN16" s="86">
        <f t="shared" si="91"/>
        <v>-99</v>
      </c>
      <c r="EO16" s="65"/>
      <c r="EP16" s="87">
        <f t="shared" si="92"/>
        <v>-99</v>
      </c>
      <c r="EQ16" s="88">
        <f t="shared" si="93"/>
        <v>7</v>
      </c>
      <c r="ER16" s="89">
        <f t="shared" si="94"/>
        <v>23</v>
      </c>
      <c r="ES16" s="90">
        <f t="shared" si="95"/>
        <v>-99</v>
      </c>
      <c r="ET16" s="91">
        <v>12</v>
      </c>
      <c r="EU16" s="91">
        <v>1</v>
      </c>
      <c r="EV16" s="84">
        <f t="shared" si="96"/>
        <v>7</v>
      </c>
      <c r="EW16" s="92" t="str">
        <f t="shared" si="97"/>
        <v>Иван Богданов</v>
      </c>
      <c r="EX16" s="93">
        <f t="shared" si="98"/>
        <v>19</v>
      </c>
    </row>
    <row r="17" spans="1:154" ht="15">
      <c r="A17" s="66">
        <v>13</v>
      </c>
      <c r="B17" s="48" t="s">
        <v>79</v>
      </c>
      <c r="C17" s="67">
        <v>19.100000000000001</v>
      </c>
      <c r="D17" s="67">
        <v>6.25</v>
      </c>
      <c r="E17" s="67">
        <v>18</v>
      </c>
      <c r="F17" s="67">
        <v>6.25</v>
      </c>
      <c r="G17" s="67">
        <v>14.51</v>
      </c>
      <c r="H17" s="67">
        <v>2</v>
      </c>
      <c r="I17" s="68">
        <v>14</v>
      </c>
      <c r="J17" s="69">
        <f t="shared" si="115"/>
        <v>115.9375</v>
      </c>
      <c r="K17" s="70">
        <f t="shared" si="0"/>
        <v>52.392690000000002</v>
      </c>
      <c r="L17" s="70">
        <f t="shared" si="114"/>
        <v>51.066176470588232</v>
      </c>
      <c r="M17" s="48"/>
      <c r="N17" s="48"/>
      <c r="O17" s="116" t="s">
        <v>122</v>
      </c>
      <c r="P17" s="72" t="s">
        <v>119</v>
      </c>
      <c r="Q17" s="73">
        <f t="shared" si="2"/>
        <v>52.392690000000002</v>
      </c>
      <c r="R17" s="73">
        <f t="shared" si="3"/>
        <v>51.066176470588232</v>
      </c>
      <c r="S17" s="74"/>
      <c r="T17" s="74" t="s">
        <v>74</v>
      </c>
      <c r="U17" s="75">
        <v>8</v>
      </c>
      <c r="V17" s="76">
        <f t="shared" si="4"/>
        <v>0.9898047564324447</v>
      </c>
      <c r="W17" s="76">
        <f t="shared" si="5"/>
        <v>0.99099209166717628</v>
      </c>
      <c r="X17" s="76">
        <f t="shared" si="6"/>
        <v>0.99040300013797178</v>
      </c>
      <c r="Y17" s="99" t="s">
        <v>146</v>
      </c>
      <c r="Z17" s="78" t="str">
        <f t="shared" si="7"/>
        <v/>
      </c>
      <c r="AA17" s="79" t="str">
        <f t="shared" si="8"/>
        <v>n/s</v>
      </c>
      <c r="AB17" s="78" t="str">
        <f t="shared" si="9"/>
        <v/>
      </c>
      <c r="AC17" s="79" t="str">
        <f t="shared" si="10"/>
        <v>n/s</v>
      </c>
      <c r="AD17" s="77" t="s">
        <v>145</v>
      </c>
      <c r="AE17" s="78" t="str">
        <f t="shared" si="11"/>
        <v/>
      </c>
      <c r="AF17" s="79" t="str">
        <f t="shared" si="12"/>
        <v>n/s</v>
      </c>
      <c r="AG17" s="78" t="str">
        <f t="shared" si="13"/>
        <v/>
      </c>
      <c r="AH17" s="79" t="str">
        <f t="shared" si="14"/>
        <v>n/s</v>
      </c>
      <c r="AI17" s="77" t="s">
        <v>146</v>
      </c>
      <c r="AJ17" s="78" t="str">
        <f t="shared" si="15"/>
        <v/>
      </c>
      <c r="AK17" s="79" t="str">
        <f t="shared" si="16"/>
        <v>n/s</v>
      </c>
      <c r="AL17" s="78" t="str">
        <f t="shared" si="17"/>
        <v/>
      </c>
      <c r="AM17" s="79" t="str">
        <f t="shared" si="18"/>
        <v>n/s</v>
      </c>
      <c r="AN17" s="77">
        <v>0.74537037037037035</v>
      </c>
      <c r="AO17" s="78" t="str">
        <f t="shared" si="19"/>
        <v/>
      </c>
      <c r="AP17" s="102" t="str">
        <f t="shared" si="20"/>
        <v>n/s</v>
      </c>
      <c r="AQ17" s="78" t="str">
        <f t="shared" si="21"/>
        <v/>
      </c>
      <c r="AR17" s="79" t="str">
        <f t="shared" si="22"/>
        <v>n/s</v>
      </c>
      <c r="AS17" s="77">
        <v>0.80569444444444438</v>
      </c>
      <c r="AT17" s="78" t="str">
        <f t="shared" si="23"/>
        <v/>
      </c>
      <c r="AU17" s="79" t="str">
        <f t="shared" si="24"/>
        <v>n/s</v>
      </c>
      <c r="AV17" s="78" t="str">
        <f t="shared" si="25"/>
        <v/>
      </c>
      <c r="AW17" s="79" t="str">
        <f t="shared" si="26"/>
        <v>n/s</v>
      </c>
      <c r="AX17" s="77">
        <v>0.73844907407407412</v>
      </c>
      <c r="AY17" s="78" t="str">
        <f t="shared" si="27"/>
        <v/>
      </c>
      <c r="AZ17" s="102" t="str">
        <f t="shared" si="28"/>
        <v>n/s</v>
      </c>
      <c r="BA17" s="78" t="str">
        <f t="shared" si="29"/>
        <v/>
      </c>
      <c r="BB17" s="79" t="str">
        <f t="shared" si="30"/>
        <v>n/s</v>
      </c>
      <c r="BC17" s="77">
        <v>0.70909722222222227</v>
      </c>
      <c r="BD17" s="78" t="str">
        <f t="shared" si="31"/>
        <v/>
      </c>
      <c r="BE17" s="102" t="str">
        <f t="shared" si="32"/>
        <v>n/s</v>
      </c>
      <c r="BF17" s="78" t="str">
        <f t="shared" si="33"/>
        <v/>
      </c>
      <c r="BG17" s="79" t="str">
        <f t="shared" si="34"/>
        <v>n/s</v>
      </c>
      <c r="BH17" s="77">
        <v>0.56092592592592594</v>
      </c>
      <c r="BI17" s="78" t="str">
        <f t="shared" si="35"/>
        <v/>
      </c>
      <c r="BJ17" s="102" t="str">
        <f t="shared" si="36"/>
        <v>n/s</v>
      </c>
      <c r="BK17" s="78" t="str">
        <f t="shared" si="37"/>
        <v/>
      </c>
      <c r="BL17" s="79" t="str">
        <f t="shared" si="38"/>
        <v>n/s</v>
      </c>
      <c r="BM17" s="77"/>
      <c r="BN17" s="78" t="str">
        <f t="shared" si="39"/>
        <v/>
      </c>
      <c r="BO17" s="102" t="str">
        <f t="shared" si="40"/>
        <v>n/s</v>
      </c>
      <c r="BP17" s="78" t="str">
        <f t="shared" si="41"/>
        <v/>
      </c>
      <c r="BQ17" s="79" t="str">
        <f t="shared" si="42"/>
        <v>n/s</v>
      </c>
      <c r="BR17" s="77"/>
      <c r="BS17" s="78" t="str">
        <f t="shared" si="43"/>
        <v/>
      </c>
      <c r="BT17" s="79" t="str">
        <f t="shared" si="44"/>
        <v>n/s</v>
      </c>
      <c r="BU17" s="78" t="str">
        <f t="shared" si="45"/>
        <v/>
      </c>
      <c r="BV17" s="79" t="str">
        <f t="shared" si="46"/>
        <v>n/s</v>
      </c>
      <c r="BW17" s="33"/>
      <c r="BX17" s="80">
        <f t="shared" si="47"/>
        <v>8</v>
      </c>
      <c r="BY17" s="81" t="str">
        <f t="shared" si="48"/>
        <v>n/s</v>
      </c>
      <c r="BZ17" s="96">
        <f t="shared" si="49"/>
        <v>0</v>
      </c>
      <c r="CA17" s="83">
        <v>13</v>
      </c>
      <c r="CB17" s="83">
        <f t="shared" si="100"/>
        <v>-9</v>
      </c>
      <c r="CC17" s="81" t="str">
        <f t="shared" si="50"/>
        <v>n/s</v>
      </c>
      <c r="CD17" s="96">
        <f t="shared" si="51"/>
        <v>0</v>
      </c>
      <c r="CE17" s="82">
        <f t="shared" si="52"/>
        <v>0</v>
      </c>
      <c r="CF17" s="111">
        <f t="shared" si="53"/>
        <v>4</v>
      </c>
      <c r="CG17" s="112">
        <f t="shared" si="54"/>
        <v>0</v>
      </c>
      <c r="CH17" s="83">
        <v>13</v>
      </c>
      <c r="CI17" s="83">
        <f t="shared" si="101"/>
        <v>-9</v>
      </c>
      <c r="CJ17" s="81" t="str">
        <f t="shared" si="55"/>
        <v>n/s</v>
      </c>
      <c r="CK17" s="174">
        <f t="shared" si="102"/>
        <v>0</v>
      </c>
      <c r="CL17" s="82">
        <f t="shared" si="56"/>
        <v>0</v>
      </c>
      <c r="CM17" s="111">
        <f t="shared" si="57"/>
        <v>4</v>
      </c>
      <c r="CN17" s="112">
        <f t="shared" si="58"/>
        <v>0</v>
      </c>
      <c r="CO17" s="83">
        <v>13</v>
      </c>
      <c r="CP17" s="83">
        <f t="shared" si="103"/>
        <v>-10</v>
      </c>
      <c r="CQ17" s="81" t="str">
        <f t="shared" si="59"/>
        <v>n/s</v>
      </c>
      <c r="CR17" s="96">
        <f t="shared" si="60"/>
        <v>0</v>
      </c>
      <c r="CS17" s="82">
        <f t="shared" si="61"/>
        <v>0</v>
      </c>
      <c r="CT17" s="111">
        <f t="shared" si="62"/>
        <v>4</v>
      </c>
      <c r="CU17" s="112">
        <f t="shared" si="63"/>
        <v>0</v>
      </c>
      <c r="CV17" s="83">
        <v>13</v>
      </c>
      <c r="CW17" s="83">
        <f t="shared" si="104"/>
        <v>-9</v>
      </c>
      <c r="CX17" s="81" t="str">
        <f t="shared" si="64"/>
        <v>n/s</v>
      </c>
      <c r="CY17" s="96">
        <f t="shared" si="65"/>
        <v>0</v>
      </c>
      <c r="CZ17" s="82">
        <f t="shared" si="66"/>
        <v>0</v>
      </c>
      <c r="DA17" s="111">
        <f t="shared" si="67"/>
        <v>4</v>
      </c>
      <c r="DB17" s="112">
        <f t="shared" si="68"/>
        <v>0</v>
      </c>
      <c r="DC17" s="83">
        <v>13</v>
      </c>
      <c r="DD17" s="83">
        <f t="shared" si="105"/>
        <v>-9</v>
      </c>
      <c r="DE17" s="81" t="str">
        <f t="shared" si="69"/>
        <v>n/s</v>
      </c>
      <c r="DF17" s="96">
        <f t="shared" si="70"/>
        <v>0</v>
      </c>
      <c r="DG17" s="82">
        <f t="shared" si="71"/>
        <v>0</v>
      </c>
      <c r="DH17" s="111">
        <f t="shared" si="72"/>
        <v>4</v>
      </c>
      <c r="DI17" s="112">
        <f t="shared" si="73"/>
        <v>0</v>
      </c>
      <c r="DJ17" s="83">
        <v>13</v>
      </c>
      <c r="DK17" s="83">
        <f t="shared" si="106"/>
        <v>-9</v>
      </c>
      <c r="DL17" s="81" t="str">
        <f t="shared" si="74"/>
        <v>n/s</v>
      </c>
      <c r="DM17" s="96">
        <f t="shared" si="75"/>
        <v>0</v>
      </c>
      <c r="DN17" s="82">
        <f t="shared" si="76"/>
        <v>0</v>
      </c>
      <c r="DO17" s="111">
        <f t="shared" si="77"/>
        <v>4</v>
      </c>
      <c r="DP17" s="112">
        <f t="shared" si="78"/>
        <v>0</v>
      </c>
      <c r="DQ17" s="112">
        <v>13</v>
      </c>
      <c r="DR17" s="83">
        <f t="shared" si="107"/>
        <v>-9</v>
      </c>
      <c r="DS17" s="81" t="str">
        <f t="shared" si="79"/>
        <v>n/s</v>
      </c>
      <c r="DT17" s="82">
        <f t="shared" si="108"/>
        <v>0</v>
      </c>
      <c r="DU17" s="82">
        <f t="shared" si="80"/>
        <v>0</v>
      </c>
      <c r="DV17" s="84">
        <f t="shared" si="81"/>
        <v>4</v>
      </c>
      <c r="DW17" s="112">
        <f t="shared" si="82"/>
        <v>0</v>
      </c>
      <c r="DX17" s="83">
        <v>13</v>
      </c>
      <c r="DY17" s="83">
        <f t="shared" si="109"/>
        <v>-9</v>
      </c>
      <c r="DZ17" s="81" t="str">
        <f t="shared" si="83"/>
        <v>n/s</v>
      </c>
      <c r="EA17" s="96">
        <f t="shared" si="110"/>
        <v>0</v>
      </c>
      <c r="EB17" s="82" t="str">
        <f t="shared" si="84"/>
        <v xml:space="preserve"> </v>
      </c>
      <c r="EC17" s="84" t="str">
        <f t="shared" si="85"/>
        <v xml:space="preserve"> </v>
      </c>
      <c r="ED17" s="112" t="str">
        <f t="shared" si="86"/>
        <v xml:space="preserve"> </v>
      </c>
      <c r="EE17" s="83">
        <v>13</v>
      </c>
      <c r="EF17" s="83">
        <f t="shared" si="111"/>
        <v>-12</v>
      </c>
      <c r="EG17" s="81" t="str">
        <f t="shared" si="87"/>
        <v>n/s</v>
      </c>
      <c r="EH17" s="96">
        <f t="shared" si="112"/>
        <v>0</v>
      </c>
      <c r="EI17" s="82" t="str">
        <f t="shared" si="88"/>
        <v xml:space="preserve"> </v>
      </c>
      <c r="EJ17" s="84" t="str">
        <f t="shared" si="89"/>
        <v xml:space="preserve"> </v>
      </c>
      <c r="EK17" s="112" t="str">
        <f t="shared" si="90"/>
        <v xml:space="preserve"> </v>
      </c>
      <c r="EL17" s="83">
        <v>13</v>
      </c>
      <c r="EM17" s="83">
        <f t="shared" si="113"/>
        <v>-12</v>
      </c>
      <c r="EN17" s="86">
        <f t="shared" si="91"/>
        <v>-99</v>
      </c>
      <c r="EO17" s="65"/>
      <c r="EP17" s="87">
        <f t="shared" si="92"/>
        <v>-99</v>
      </c>
      <c r="EQ17" s="88">
        <f t="shared" si="93"/>
        <v>7</v>
      </c>
      <c r="ER17" s="89">
        <f t="shared" si="94"/>
        <v>23</v>
      </c>
      <c r="ES17" s="90">
        <f t="shared" si="95"/>
        <v>-99</v>
      </c>
      <c r="ET17" s="91">
        <v>13</v>
      </c>
      <c r="EU17" s="91">
        <v>1</v>
      </c>
      <c r="EV17" s="84">
        <f t="shared" si="96"/>
        <v>7</v>
      </c>
      <c r="EW17" s="92" t="str">
        <f t="shared" si="97"/>
        <v>Сергей Гелашвили</v>
      </c>
      <c r="EX17" s="93">
        <f t="shared" si="98"/>
        <v>8</v>
      </c>
    </row>
    <row r="18" spans="1:154" ht="15">
      <c r="A18" s="66">
        <v>14</v>
      </c>
      <c r="B18" s="173" t="s">
        <v>95</v>
      </c>
      <c r="C18" s="172">
        <v>16.3</v>
      </c>
      <c r="D18" s="104">
        <v>8.1999999999999993</v>
      </c>
      <c r="E18" s="104">
        <v>15.5</v>
      </c>
      <c r="F18" s="104">
        <v>5.45</v>
      </c>
      <c r="G18" s="104">
        <v>14.4</v>
      </c>
      <c r="H18" s="104">
        <v>1.85</v>
      </c>
      <c r="I18" s="105">
        <v>12.6</v>
      </c>
      <c r="J18" s="69">
        <f t="shared" si="115"/>
        <v>109.0675</v>
      </c>
      <c r="K18" s="70">
        <f t="shared" si="0"/>
        <v>52.753599999999999</v>
      </c>
      <c r="L18" s="70">
        <f t="shared" si="114"/>
        <v>51.874411764705883</v>
      </c>
      <c r="M18" s="48"/>
      <c r="N18" s="48"/>
      <c r="O18" s="116" t="s">
        <v>123</v>
      </c>
      <c r="P18" s="135" t="s">
        <v>124</v>
      </c>
      <c r="Q18" s="73">
        <f t="shared" si="2"/>
        <v>52.753599999999999</v>
      </c>
      <c r="R18" s="73">
        <f t="shared" si="3"/>
        <v>51.874411764705883</v>
      </c>
      <c r="S18" s="74"/>
      <c r="T18" s="74" t="s">
        <v>74</v>
      </c>
      <c r="U18" s="75">
        <v>23</v>
      </c>
      <c r="V18" s="76">
        <f t="shared" si="4"/>
        <v>0.98830065110092513</v>
      </c>
      <c r="W18" s="76">
        <f t="shared" si="5"/>
        <v>0.98966132436918064</v>
      </c>
      <c r="X18" s="76">
        <f t="shared" si="6"/>
        <v>0.98989436333158642</v>
      </c>
      <c r="Y18" s="99" t="s">
        <v>146</v>
      </c>
      <c r="Z18" s="78" t="str">
        <f t="shared" si="7"/>
        <v/>
      </c>
      <c r="AA18" s="79" t="str">
        <f t="shared" si="8"/>
        <v>n/s</v>
      </c>
      <c r="AB18" s="78" t="str">
        <f t="shared" si="9"/>
        <v/>
      </c>
      <c r="AC18" s="79" t="str">
        <f t="shared" si="10"/>
        <v>n/s</v>
      </c>
      <c r="AD18" s="77">
        <v>0.53741898148148148</v>
      </c>
      <c r="AE18" s="78" t="str">
        <f t="shared" si="11"/>
        <v/>
      </c>
      <c r="AF18" s="79" t="str">
        <f t="shared" si="12"/>
        <v>n/s</v>
      </c>
      <c r="AG18" s="78" t="str">
        <f t="shared" si="13"/>
        <v/>
      </c>
      <c r="AH18" s="79" t="str">
        <f t="shared" si="14"/>
        <v>n/s</v>
      </c>
      <c r="AI18" s="77" t="s">
        <v>146</v>
      </c>
      <c r="AJ18" s="78" t="str">
        <f t="shared" si="15"/>
        <v/>
      </c>
      <c r="AK18" s="79" t="str">
        <f t="shared" si="16"/>
        <v>n/s</v>
      </c>
      <c r="AL18" s="78" t="str">
        <f t="shared" si="17"/>
        <v/>
      </c>
      <c r="AM18" s="79" t="str">
        <f t="shared" si="18"/>
        <v>n/s</v>
      </c>
      <c r="AN18" s="77">
        <v>0.74872685185185184</v>
      </c>
      <c r="AO18" s="78" t="str">
        <f t="shared" si="19"/>
        <v/>
      </c>
      <c r="AP18" s="79" t="str">
        <f t="shared" si="20"/>
        <v>n/s</v>
      </c>
      <c r="AQ18" s="78" t="str">
        <f t="shared" si="21"/>
        <v/>
      </c>
      <c r="AR18" s="79" t="str">
        <f t="shared" si="22"/>
        <v>n/s</v>
      </c>
      <c r="AS18" s="77">
        <v>0.80531249999999999</v>
      </c>
      <c r="AT18" s="78" t="str">
        <f t="shared" si="23"/>
        <v/>
      </c>
      <c r="AU18" s="79" t="str">
        <f t="shared" si="24"/>
        <v>n/s</v>
      </c>
      <c r="AV18" s="78" t="str">
        <f t="shared" si="25"/>
        <v/>
      </c>
      <c r="AW18" s="79" t="str">
        <f t="shared" si="26"/>
        <v>n/s</v>
      </c>
      <c r="AX18" s="77">
        <v>0.74192129629629633</v>
      </c>
      <c r="AY18" s="78" t="str">
        <f t="shared" si="27"/>
        <v/>
      </c>
      <c r="AZ18" s="79" t="str">
        <f t="shared" si="28"/>
        <v>n/s</v>
      </c>
      <c r="BA18" s="78" t="str">
        <f t="shared" si="29"/>
        <v/>
      </c>
      <c r="BB18" s="79" t="str">
        <f t="shared" si="30"/>
        <v>n/s</v>
      </c>
      <c r="BC18" s="77">
        <v>0.70567129629629621</v>
      </c>
      <c r="BD18" s="78" t="str">
        <f t="shared" si="31"/>
        <v/>
      </c>
      <c r="BE18" s="79" t="str">
        <f t="shared" si="32"/>
        <v>n/s</v>
      </c>
      <c r="BF18" s="78" t="str">
        <f t="shared" si="33"/>
        <v/>
      </c>
      <c r="BG18" s="79" t="str">
        <f t="shared" si="34"/>
        <v>n/s</v>
      </c>
      <c r="BH18" s="77">
        <v>0.55740740740740746</v>
      </c>
      <c r="BI18" s="78" t="str">
        <f t="shared" si="35"/>
        <v/>
      </c>
      <c r="BJ18" s="79" t="str">
        <f t="shared" si="36"/>
        <v>n/s</v>
      </c>
      <c r="BK18" s="78" t="str">
        <f t="shared" si="37"/>
        <v/>
      </c>
      <c r="BL18" s="79" t="str">
        <f t="shared" si="38"/>
        <v>n/s</v>
      </c>
      <c r="BM18" s="77"/>
      <c r="BN18" s="78" t="str">
        <f t="shared" si="39"/>
        <v/>
      </c>
      <c r="BO18" s="79" t="str">
        <f t="shared" si="40"/>
        <v>n/s</v>
      </c>
      <c r="BP18" s="78" t="str">
        <f t="shared" si="41"/>
        <v/>
      </c>
      <c r="BQ18" s="79" t="str">
        <f t="shared" si="42"/>
        <v>n/s</v>
      </c>
      <c r="BR18" s="77"/>
      <c r="BS18" s="78" t="str">
        <f t="shared" si="43"/>
        <v/>
      </c>
      <c r="BT18" s="79" t="str">
        <f t="shared" si="44"/>
        <v>n/s</v>
      </c>
      <c r="BU18" s="78" t="str">
        <f t="shared" si="45"/>
        <v/>
      </c>
      <c r="BV18" s="79" t="str">
        <f t="shared" si="46"/>
        <v>n/s</v>
      </c>
      <c r="BW18" s="33"/>
      <c r="BX18" s="80">
        <f t="shared" si="47"/>
        <v>23</v>
      </c>
      <c r="BY18" s="81" t="str">
        <f t="shared" si="48"/>
        <v>n/s</v>
      </c>
      <c r="BZ18" s="96">
        <f t="shared" si="49"/>
        <v>0</v>
      </c>
      <c r="CA18" s="83">
        <v>14</v>
      </c>
      <c r="CB18" s="83">
        <f t="shared" si="100"/>
        <v>-10</v>
      </c>
      <c r="CC18" s="81" t="str">
        <f t="shared" si="50"/>
        <v>n/s</v>
      </c>
      <c r="CD18" s="96">
        <f t="shared" si="51"/>
        <v>0</v>
      </c>
      <c r="CE18" s="82">
        <f t="shared" si="52"/>
        <v>0</v>
      </c>
      <c r="CF18" s="111">
        <f t="shared" si="53"/>
        <v>4</v>
      </c>
      <c r="CG18" s="112">
        <f t="shared" si="54"/>
        <v>0</v>
      </c>
      <c r="CH18" s="83">
        <v>14</v>
      </c>
      <c r="CI18" s="83">
        <f t="shared" si="101"/>
        <v>-10</v>
      </c>
      <c r="CJ18" s="81" t="str">
        <f t="shared" si="55"/>
        <v>n/s</v>
      </c>
      <c r="CK18" s="174">
        <f t="shared" si="102"/>
        <v>0</v>
      </c>
      <c r="CL18" s="82">
        <f t="shared" si="56"/>
        <v>0</v>
      </c>
      <c r="CM18" s="111">
        <f t="shared" si="57"/>
        <v>4</v>
      </c>
      <c r="CN18" s="112">
        <f t="shared" si="58"/>
        <v>0</v>
      </c>
      <c r="CO18" s="83">
        <v>14</v>
      </c>
      <c r="CP18" s="83">
        <f t="shared" si="103"/>
        <v>-11</v>
      </c>
      <c r="CQ18" s="81" t="str">
        <f t="shared" si="59"/>
        <v>n/s</v>
      </c>
      <c r="CR18" s="96">
        <f t="shared" si="60"/>
        <v>0</v>
      </c>
      <c r="CS18" s="82">
        <f t="shared" si="61"/>
        <v>0</v>
      </c>
      <c r="CT18" s="111">
        <f t="shared" si="62"/>
        <v>4</v>
      </c>
      <c r="CU18" s="112">
        <f t="shared" si="63"/>
        <v>0</v>
      </c>
      <c r="CV18" s="83">
        <v>14</v>
      </c>
      <c r="CW18" s="83">
        <f t="shared" si="104"/>
        <v>-10</v>
      </c>
      <c r="CX18" s="81" t="str">
        <f t="shared" si="64"/>
        <v>n/s</v>
      </c>
      <c r="CY18" s="96">
        <f t="shared" si="65"/>
        <v>0</v>
      </c>
      <c r="CZ18" s="82">
        <f t="shared" si="66"/>
        <v>0</v>
      </c>
      <c r="DA18" s="111">
        <f t="shared" si="67"/>
        <v>4</v>
      </c>
      <c r="DB18" s="112">
        <f t="shared" si="68"/>
        <v>0</v>
      </c>
      <c r="DC18" s="83">
        <v>14</v>
      </c>
      <c r="DD18" s="83">
        <f t="shared" si="105"/>
        <v>-10</v>
      </c>
      <c r="DE18" s="81" t="str">
        <f t="shared" si="69"/>
        <v>n/s</v>
      </c>
      <c r="DF18" s="96">
        <f t="shared" si="70"/>
        <v>0</v>
      </c>
      <c r="DG18" s="82">
        <f t="shared" si="71"/>
        <v>0</v>
      </c>
      <c r="DH18" s="111">
        <f t="shared" si="72"/>
        <v>4</v>
      </c>
      <c r="DI18" s="112">
        <f t="shared" si="73"/>
        <v>0</v>
      </c>
      <c r="DJ18" s="83">
        <v>14</v>
      </c>
      <c r="DK18" s="83">
        <f t="shared" si="106"/>
        <v>-10</v>
      </c>
      <c r="DL18" s="81" t="str">
        <f t="shared" si="74"/>
        <v>n/s</v>
      </c>
      <c r="DM18" s="96">
        <f t="shared" si="75"/>
        <v>0</v>
      </c>
      <c r="DN18" s="82">
        <f t="shared" si="76"/>
        <v>0</v>
      </c>
      <c r="DO18" s="111">
        <f t="shared" si="77"/>
        <v>4</v>
      </c>
      <c r="DP18" s="112">
        <f t="shared" si="78"/>
        <v>0</v>
      </c>
      <c r="DQ18" s="112">
        <v>14</v>
      </c>
      <c r="DR18" s="83">
        <f t="shared" si="107"/>
        <v>-10</v>
      </c>
      <c r="DS18" s="81" t="str">
        <f t="shared" si="79"/>
        <v>n/s</v>
      </c>
      <c r="DT18" s="82">
        <f t="shared" si="108"/>
        <v>0</v>
      </c>
      <c r="DU18" s="82">
        <f t="shared" si="80"/>
        <v>0</v>
      </c>
      <c r="DV18" s="84">
        <f t="shared" si="81"/>
        <v>4</v>
      </c>
      <c r="DW18" s="112">
        <f t="shared" si="82"/>
        <v>0</v>
      </c>
      <c r="DX18" s="83">
        <v>14</v>
      </c>
      <c r="DY18" s="83">
        <f t="shared" si="109"/>
        <v>-10</v>
      </c>
      <c r="DZ18" s="81" t="str">
        <f t="shared" si="83"/>
        <v>n/s</v>
      </c>
      <c r="EA18" s="96">
        <f t="shared" si="110"/>
        <v>0</v>
      </c>
      <c r="EB18" s="82" t="str">
        <f t="shared" si="84"/>
        <v xml:space="preserve"> </v>
      </c>
      <c r="EC18" s="84" t="str">
        <f t="shared" si="85"/>
        <v xml:space="preserve"> </v>
      </c>
      <c r="ED18" s="112" t="str">
        <f t="shared" si="86"/>
        <v xml:space="preserve"> </v>
      </c>
      <c r="EE18" s="83">
        <v>14</v>
      </c>
      <c r="EF18" s="83">
        <f t="shared" si="111"/>
        <v>-13</v>
      </c>
      <c r="EG18" s="81" t="str">
        <f t="shared" si="87"/>
        <v>n/s</v>
      </c>
      <c r="EH18" s="96">
        <f t="shared" si="112"/>
        <v>0</v>
      </c>
      <c r="EI18" s="82" t="str">
        <f t="shared" si="88"/>
        <v xml:space="preserve"> </v>
      </c>
      <c r="EJ18" s="84" t="str">
        <f t="shared" si="89"/>
        <v xml:space="preserve"> </v>
      </c>
      <c r="EK18" s="112" t="str">
        <f t="shared" si="90"/>
        <v xml:space="preserve"> </v>
      </c>
      <c r="EL18" s="83">
        <v>14</v>
      </c>
      <c r="EM18" s="83">
        <f t="shared" si="113"/>
        <v>-13</v>
      </c>
      <c r="EN18" s="86">
        <f t="shared" si="91"/>
        <v>-99</v>
      </c>
      <c r="EO18" s="65"/>
      <c r="EP18" s="87">
        <f t="shared" si="92"/>
        <v>-99</v>
      </c>
      <c r="EQ18" s="88">
        <f t="shared" si="93"/>
        <v>7</v>
      </c>
      <c r="ER18" s="89">
        <f t="shared" si="94"/>
        <v>23</v>
      </c>
      <c r="ES18" s="90">
        <f t="shared" si="95"/>
        <v>-99</v>
      </c>
      <c r="ET18" s="91">
        <v>14</v>
      </c>
      <c r="EU18" s="91">
        <v>1</v>
      </c>
      <c r="EV18" s="84">
        <f t="shared" si="96"/>
        <v>7</v>
      </c>
      <c r="EW18" s="92" t="str">
        <f t="shared" si="97"/>
        <v>Олег Бронин</v>
      </c>
      <c r="EX18" s="93">
        <f t="shared" si="98"/>
        <v>23</v>
      </c>
    </row>
    <row r="19" spans="1:154">
      <c r="A19" s="66">
        <v>15</v>
      </c>
      <c r="B19" s="72" t="s">
        <v>83</v>
      </c>
      <c r="C19" s="123">
        <v>16.5</v>
      </c>
      <c r="D19" s="123">
        <v>8.57</v>
      </c>
      <c r="E19" s="123">
        <v>16.57</v>
      </c>
      <c r="F19" s="124">
        <v>5.6</v>
      </c>
      <c r="G19" s="124">
        <v>14.4</v>
      </c>
      <c r="H19" s="124">
        <v>1.85</v>
      </c>
      <c r="I19" s="125">
        <v>14.7</v>
      </c>
      <c r="J19" s="69">
        <f t="shared" si="115"/>
        <v>117.0985</v>
      </c>
      <c r="K19" s="70">
        <f t="shared" si="0"/>
        <v>52.753599999999999</v>
      </c>
      <c r="L19" s="70">
        <f t="shared" si="114"/>
        <v>50.929588235294119</v>
      </c>
      <c r="M19" s="48"/>
      <c r="N19" s="48"/>
      <c r="O19" s="72" t="s">
        <v>84</v>
      </c>
      <c r="P19" s="95" t="s">
        <v>125</v>
      </c>
      <c r="Q19" s="73">
        <f t="shared" si="2"/>
        <v>52.753599999999999</v>
      </c>
      <c r="R19" s="73">
        <f t="shared" si="3"/>
        <v>50.929588235294119</v>
      </c>
      <c r="S19" s="74"/>
      <c r="T19" s="74" t="s">
        <v>74</v>
      </c>
      <c r="U19" s="75">
        <v>24</v>
      </c>
      <c r="V19" s="76">
        <f t="shared" si="4"/>
        <v>0.99005939600794157</v>
      </c>
      <c r="W19" s="76">
        <f t="shared" si="5"/>
        <v>0.99121733912318655</v>
      </c>
      <c r="X19" s="76">
        <f t="shared" si="6"/>
        <v>0.98989436333158642</v>
      </c>
      <c r="Y19" s="99" t="s">
        <v>146</v>
      </c>
      <c r="Z19" s="78" t="str">
        <f t="shared" si="7"/>
        <v/>
      </c>
      <c r="AA19" s="79" t="str">
        <f t="shared" si="8"/>
        <v>n/s</v>
      </c>
      <c r="AB19" s="78" t="str">
        <f t="shared" si="9"/>
        <v/>
      </c>
      <c r="AC19" s="79" t="str">
        <f t="shared" si="10"/>
        <v>n/s</v>
      </c>
      <c r="AD19" s="99">
        <v>0.55450231481481482</v>
      </c>
      <c r="AE19" s="78" t="str">
        <f t="shared" si="11"/>
        <v/>
      </c>
      <c r="AF19" s="79" t="str">
        <f t="shared" si="12"/>
        <v>n/s</v>
      </c>
      <c r="AG19" s="78" t="str">
        <f t="shared" si="13"/>
        <v/>
      </c>
      <c r="AH19" s="79" t="str">
        <f t="shared" si="14"/>
        <v>n/s</v>
      </c>
      <c r="AI19" s="99">
        <v>0.17372685185185185</v>
      </c>
      <c r="AJ19" s="78" t="str">
        <f t="shared" si="15"/>
        <v/>
      </c>
      <c r="AK19" s="79" t="str">
        <f t="shared" si="16"/>
        <v>n/s</v>
      </c>
      <c r="AL19" s="78" t="str">
        <f t="shared" si="17"/>
        <v/>
      </c>
      <c r="AM19" s="79" t="str">
        <f t="shared" si="18"/>
        <v>n/s</v>
      </c>
      <c r="AN19" s="77">
        <v>0.76739583333333339</v>
      </c>
      <c r="AO19" s="78" t="str">
        <f t="shared" si="19"/>
        <v/>
      </c>
      <c r="AP19" s="79" t="str">
        <f t="shared" si="20"/>
        <v>n/s</v>
      </c>
      <c r="AQ19" s="78" t="str">
        <f t="shared" si="21"/>
        <v/>
      </c>
      <c r="AR19" s="79" t="str">
        <f t="shared" si="22"/>
        <v>n/s</v>
      </c>
      <c r="AS19" s="99">
        <v>0.81712962962962965</v>
      </c>
      <c r="AT19" s="78" t="str">
        <f t="shared" si="23"/>
        <v/>
      </c>
      <c r="AU19" s="79" t="str">
        <f t="shared" si="24"/>
        <v>n/s</v>
      </c>
      <c r="AV19" s="78" t="str">
        <f t="shared" si="25"/>
        <v/>
      </c>
      <c r="AW19" s="79" t="str">
        <f t="shared" si="26"/>
        <v>n/s</v>
      </c>
      <c r="AX19" s="99">
        <v>0.74583333333333324</v>
      </c>
      <c r="AY19" s="78" t="str">
        <f t="shared" si="27"/>
        <v/>
      </c>
      <c r="AZ19" s="79" t="str">
        <f t="shared" si="28"/>
        <v>n/s</v>
      </c>
      <c r="BA19" s="78" t="str">
        <f t="shared" si="29"/>
        <v/>
      </c>
      <c r="BB19" s="79" t="str">
        <f t="shared" si="30"/>
        <v>n/s</v>
      </c>
      <c r="BC19" s="77">
        <v>0.73964120370370379</v>
      </c>
      <c r="BD19" s="78" t="str">
        <f t="shared" si="31"/>
        <v/>
      </c>
      <c r="BE19" s="79" t="str">
        <f t="shared" si="32"/>
        <v>n/s</v>
      </c>
      <c r="BF19" s="78" t="str">
        <f t="shared" si="33"/>
        <v/>
      </c>
      <c r="BG19" s="79" t="str">
        <f t="shared" si="34"/>
        <v>n/s</v>
      </c>
      <c r="BH19" s="77">
        <v>0.5712962962962963</v>
      </c>
      <c r="BI19" s="78" t="str">
        <f t="shared" si="35"/>
        <v/>
      </c>
      <c r="BJ19" s="79" t="str">
        <f t="shared" si="36"/>
        <v>n/s</v>
      </c>
      <c r="BK19" s="78" t="str">
        <f t="shared" si="37"/>
        <v/>
      </c>
      <c r="BL19" s="79" t="str">
        <f t="shared" si="38"/>
        <v>n/s</v>
      </c>
      <c r="BM19" s="99"/>
      <c r="BN19" s="78" t="str">
        <f t="shared" si="39"/>
        <v/>
      </c>
      <c r="BO19" s="79" t="str">
        <f t="shared" si="40"/>
        <v>n/s</v>
      </c>
      <c r="BP19" s="78" t="str">
        <f t="shared" si="41"/>
        <v/>
      </c>
      <c r="BQ19" s="79" t="str">
        <f t="shared" si="42"/>
        <v>n/s</v>
      </c>
      <c r="BR19" s="99"/>
      <c r="BS19" s="78" t="str">
        <f t="shared" si="43"/>
        <v/>
      </c>
      <c r="BT19" s="79" t="str">
        <f t="shared" si="44"/>
        <v>n/s</v>
      </c>
      <c r="BU19" s="78" t="str">
        <f t="shared" si="45"/>
        <v/>
      </c>
      <c r="BV19" s="79" t="str">
        <f t="shared" si="46"/>
        <v>n/s</v>
      </c>
      <c r="BW19" s="33"/>
      <c r="BX19" s="80">
        <f t="shared" si="47"/>
        <v>24</v>
      </c>
      <c r="BY19" s="81" t="str">
        <f t="shared" si="48"/>
        <v>n/s</v>
      </c>
      <c r="BZ19" s="96">
        <f t="shared" si="49"/>
        <v>0</v>
      </c>
      <c r="CA19" s="83">
        <v>15</v>
      </c>
      <c r="CB19" s="83">
        <f t="shared" si="100"/>
        <v>-11</v>
      </c>
      <c r="CC19" s="81" t="str">
        <f t="shared" si="50"/>
        <v>n/s</v>
      </c>
      <c r="CD19" s="96">
        <f t="shared" si="51"/>
        <v>0</v>
      </c>
      <c r="CE19" s="82">
        <f t="shared" si="52"/>
        <v>0</v>
      </c>
      <c r="CF19" s="111">
        <f t="shared" si="53"/>
        <v>4</v>
      </c>
      <c r="CG19" s="112">
        <f t="shared" si="54"/>
        <v>0</v>
      </c>
      <c r="CH19" s="83">
        <v>15</v>
      </c>
      <c r="CI19" s="83">
        <f t="shared" si="101"/>
        <v>-11</v>
      </c>
      <c r="CJ19" s="81" t="str">
        <f t="shared" si="55"/>
        <v>n/s</v>
      </c>
      <c r="CK19" s="174">
        <f t="shared" si="102"/>
        <v>0</v>
      </c>
      <c r="CL19" s="82">
        <f t="shared" si="56"/>
        <v>0</v>
      </c>
      <c r="CM19" s="111">
        <f t="shared" si="57"/>
        <v>4</v>
      </c>
      <c r="CN19" s="112">
        <f t="shared" si="58"/>
        <v>0</v>
      </c>
      <c r="CO19" s="83">
        <v>15</v>
      </c>
      <c r="CP19" s="83">
        <f t="shared" si="103"/>
        <v>-12</v>
      </c>
      <c r="CQ19" s="81" t="str">
        <f t="shared" si="59"/>
        <v>n/s</v>
      </c>
      <c r="CR19" s="96">
        <f t="shared" si="60"/>
        <v>0</v>
      </c>
      <c r="CS19" s="82">
        <f t="shared" si="61"/>
        <v>0</v>
      </c>
      <c r="CT19" s="111">
        <f t="shared" si="62"/>
        <v>4</v>
      </c>
      <c r="CU19" s="112">
        <f t="shared" si="63"/>
        <v>0</v>
      </c>
      <c r="CV19" s="83">
        <v>15</v>
      </c>
      <c r="CW19" s="83">
        <f t="shared" si="104"/>
        <v>-11</v>
      </c>
      <c r="CX19" s="81" t="str">
        <f t="shared" si="64"/>
        <v>n/s</v>
      </c>
      <c r="CY19" s="96">
        <f t="shared" si="65"/>
        <v>0</v>
      </c>
      <c r="CZ19" s="82">
        <f t="shared" si="66"/>
        <v>0</v>
      </c>
      <c r="DA19" s="111">
        <f t="shared" si="67"/>
        <v>4</v>
      </c>
      <c r="DB19" s="112">
        <f t="shared" si="68"/>
        <v>0</v>
      </c>
      <c r="DC19" s="83">
        <v>15</v>
      </c>
      <c r="DD19" s="83">
        <f t="shared" si="105"/>
        <v>-11</v>
      </c>
      <c r="DE19" s="81" t="str">
        <f t="shared" si="69"/>
        <v>n/s</v>
      </c>
      <c r="DF19" s="96">
        <f t="shared" si="70"/>
        <v>0</v>
      </c>
      <c r="DG19" s="82">
        <f t="shared" si="71"/>
        <v>0</v>
      </c>
      <c r="DH19" s="111">
        <f t="shared" si="72"/>
        <v>4</v>
      </c>
      <c r="DI19" s="112">
        <f t="shared" si="73"/>
        <v>0</v>
      </c>
      <c r="DJ19" s="83">
        <v>15</v>
      </c>
      <c r="DK19" s="83">
        <f t="shared" si="106"/>
        <v>-11</v>
      </c>
      <c r="DL19" s="81" t="str">
        <f t="shared" si="74"/>
        <v>n/s</v>
      </c>
      <c r="DM19" s="96">
        <f t="shared" si="75"/>
        <v>0</v>
      </c>
      <c r="DN19" s="82">
        <f t="shared" si="76"/>
        <v>0</v>
      </c>
      <c r="DO19" s="111">
        <f t="shared" si="77"/>
        <v>4</v>
      </c>
      <c r="DP19" s="112">
        <f t="shared" si="78"/>
        <v>0</v>
      </c>
      <c r="DQ19" s="112">
        <v>15</v>
      </c>
      <c r="DR19" s="83">
        <f t="shared" si="107"/>
        <v>-11</v>
      </c>
      <c r="DS19" s="81" t="str">
        <f t="shared" si="79"/>
        <v>n/s</v>
      </c>
      <c r="DT19" s="82">
        <f t="shared" si="108"/>
        <v>0</v>
      </c>
      <c r="DU19" s="82">
        <f t="shared" si="80"/>
        <v>0</v>
      </c>
      <c r="DV19" s="84">
        <f t="shared" si="81"/>
        <v>4</v>
      </c>
      <c r="DW19" s="112">
        <f t="shared" si="82"/>
        <v>0</v>
      </c>
      <c r="DX19" s="83">
        <v>15</v>
      </c>
      <c r="DY19" s="83">
        <f t="shared" si="109"/>
        <v>-11</v>
      </c>
      <c r="DZ19" s="81" t="str">
        <f t="shared" si="83"/>
        <v>n/s</v>
      </c>
      <c r="EA19" s="96">
        <f t="shared" si="110"/>
        <v>0</v>
      </c>
      <c r="EB19" s="82" t="str">
        <f t="shared" si="84"/>
        <v xml:space="preserve"> </v>
      </c>
      <c r="EC19" s="84" t="str">
        <f t="shared" si="85"/>
        <v xml:space="preserve"> </v>
      </c>
      <c r="ED19" s="112" t="str">
        <f t="shared" si="86"/>
        <v xml:space="preserve"> </v>
      </c>
      <c r="EE19" s="83">
        <v>15</v>
      </c>
      <c r="EF19" s="83">
        <f t="shared" si="111"/>
        <v>-14</v>
      </c>
      <c r="EG19" s="81" t="str">
        <f t="shared" si="87"/>
        <v>n/s</v>
      </c>
      <c r="EH19" s="96">
        <f t="shared" si="112"/>
        <v>0</v>
      </c>
      <c r="EI19" s="82" t="str">
        <f t="shared" si="88"/>
        <v xml:space="preserve"> </v>
      </c>
      <c r="EJ19" s="84" t="str">
        <f t="shared" si="89"/>
        <v xml:space="preserve"> </v>
      </c>
      <c r="EK19" s="112" t="str">
        <f t="shared" si="90"/>
        <v xml:space="preserve"> </v>
      </c>
      <c r="EL19" s="83">
        <v>15</v>
      </c>
      <c r="EM19" s="83">
        <f t="shared" si="113"/>
        <v>-14</v>
      </c>
      <c r="EN19" s="86">
        <f t="shared" si="91"/>
        <v>-99</v>
      </c>
      <c r="EO19" s="65"/>
      <c r="EP19" s="87">
        <f t="shared" si="92"/>
        <v>-99</v>
      </c>
      <c r="EQ19" s="88">
        <f t="shared" si="93"/>
        <v>7</v>
      </c>
      <c r="ER19" s="89">
        <f t="shared" si="94"/>
        <v>23</v>
      </c>
      <c r="ES19" s="90">
        <f t="shared" si="95"/>
        <v>-99</v>
      </c>
      <c r="ET19" s="91">
        <v>15</v>
      </c>
      <c r="EU19" s="91">
        <v>1</v>
      </c>
      <c r="EV19" s="84">
        <f t="shared" si="96"/>
        <v>7</v>
      </c>
      <c r="EW19" s="92" t="str">
        <f t="shared" si="97"/>
        <v>Николай Котов</v>
      </c>
      <c r="EX19" s="93">
        <f t="shared" si="98"/>
        <v>24</v>
      </c>
    </row>
    <row r="20" spans="1:154">
      <c r="A20" s="66">
        <v>16</v>
      </c>
      <c r="B20" s="103" t="s">
        <v>85</v>
      </c>
      <c r="C20" s="104">
        <v>16.7</v>
      </c>
      <c r="D20" s="104">
        <v>5.8</v>
      </c>
      <c r="E20" s="104">
        <v>16.399999999999999</v>
      </c>
      <c r="F20" s="104">
        <v>5.95</v>
      </c>
      <c r="G20" s="104">
        <v>14.3</v>
      </c>
      <c r="H20" s="104">
        <v>2.1</v>
      </c>
      <c r="I20" s="105">
        <v>12.7</v>
      </c>
      <c r="J20" s="69">
        <f t="shared" si="115"/>
        <v>97.22</v>
      </c>
      <c r="K20" s="70">
        <f t="shared" si="0"/>
        <v>53.081699999999998</v>
      </c>
      <c r="L20" s="70">
        <f t="shared" si="114"/>
        <v>53.268235294117645</v>
      </c>
      <c r="M20" s="48"/>
      <c r="N20" s="48"/>
      <c r="O20" s="122" t="s">
        <v>86</v>
      </c>
      <c r="P20" s="106" t="s">
        <v>127</v>
      </c>
      <c r="Q20" s="73">
        <f t="shared" si="2"/>
        <v>53.081699999999998</v>
      </c>
      <c r="R20" s="73">
        <f t="shared" si="3"/>
        <v>53.268235294117645</v>
      </c>
      <c r="S20" s="74"/>
      <c r="T20" s="74" t="s">
        <v>74</v>
      </c>
      <c r="U20" s="75">
        <v>20</v>
      </c>
      <c r="V20" s="76">
        <f t="shared" si="4"/>
        <v>0.98571749198799263</v>
      </c>
      <c r="W20" s="76">
        <f t="shared" si="5"/>
        <v>0.98737475736738578</v>
      </c>
      <c r="X20" s="76">
        <f t="shared" si="6"/>
        <v>0.98943241937740722</v>
      </c>
      <c r="Y20" s="77" t="s">
        <v>145</v>
      </c>
      <c r="Z20" s="78" t="str">
        <f t="shared" si="7"/>
        <v/>
      </c>
      <c r="AA20" s="79" t="str">
        <f t="shared" si="8"/>
        <v>n/s</v>
      </c>
      <c r="AB20" s="78" t="str">
        <f t="shared" si="9"/>
        <v/>
      </c>
      <c r="AC20" s="79" t="str">
        <f t="shared" si="10"/>
        <v>n/s</v>
      </c>
      <c r="AD20" s="77" t="s">
        <v>145</v>
      </c>
      <c r="AE20" s="78" t="str">
        <f t="shared" si="11"/>
        <v/>
      </c>
      <c r="AF20" s="79" t="str">
        <f t="shared" si="12"/>
        <v>n/s</v>
      </c>
      <c r="AG20" s="78" t="str">
        <f t="shared" si="13"/>
        <v/>
      </c>
      <c r="AH20" s="79" t="str">
        <f t="shared" si="14"/>
        <v>n/s</v>
      </c>
      <c r="AI20" s="77" t="s">
        <v>145</v>
      </c>
      <c r="AJ20" s="78" t="str">
        <f t="shared" si="15"/>
        <v/>
      </c>
      <c r="AK20" s="79" t="str">
        <f t="shared" si="16"/>
        <v>n/s</v>
      </c>
      <c r="AL20" s="78" t="str">
        <f t="shared" si="17"/>
        <v/>
      </c>
      <c r="AM20" s="79" t="str">
        <f t="shared" si="18"/>
        <v>n/s</v>
      </c>
      <c r="AN20" s="77" t="s">
        <v>145</v>
      </c>
      <c r="AO20" s="78" t="str">
        <f t="shared" si="19"/>
        <v/>
      </c>
      <c r="AP20" s="79" t="str">
        <f t="shared" si="20"/>
        <v>n/s</v>
      </c>
      <c r="AQ20" s="78" t="str">
        <f t="shared" si="21"/>
        <v/>
      </c>
      <c r="AR20" s="79" t="str">
        <f t="shared" si="22"/>
        <v>n/s</v>
      </c>
      <c r="AS20" s="77" t="s">
        <v>145</v>
      </c>
      <c r="AT20" s="78" t="str">
        <f t="shared" si="23"/>
        <v/>
      </c>
      <c r="AU20" s="79" t="str">
        <f t="shared" si="24"/>
        <v>n/s</v>
      </c>
      <c r="AV20" s="78" t="str">
        <f t="shared" si="25"/>
        <v/>
      </c>
      <c r="AW20" s="79" t="str">
        <f t="shared" si="26"/>
        <v>n/s</v>
      </c>
      <c r="AX20" s="99" t="s">
        <v>145</v>
      </c>
      <c r="AY20" s="78" t="str">
        <f t="shared" si="27"/>
        <v/>
      </c>
      <c r="AZ20" s="79" t="str">
        <f t="shared" si="28"/>
        <v>n/s</v>
      </c>
      <c r="BA20" s="78" t="str">
        <f t="shared" si="29"/>
        <v/>
      </c>
      <c r="BB20" s="79" t="str">
        <f t="shared" si="30"/>
        <v>n/s</v>
      </c>
      <c r="BC20" s="77" t="s">
        <v>145</v>
      </c>
      <c r="BD20" s="78" t="str">
        <f t="shared" si="31"/>
        <v/>
      </c>
      <c r="BE20" s="79" t="str">
        <f t="shared" si="32"/>
        <v>n/s</v>
      </c>
      <c r="BF20" s="78" t="str">
        <f t="shared" si="33"/>
        <v/>
      </c>
      <c r="BG20" s="79" t="str">
        <f t="shared" si="34"/>
        <v>n/s</v>
      </c>
      <c r="BH20" s="77" t="s">
        <v>145</v>
      </c>
      <c r="BI20" s="78" t="str">
        <f t="shared" si="35"/>
        <v/>
      </c>
      <c r="BJ20" s="79" t="str">
        <f t="shared" si="36"/>
        <v>n/s</v>
      </c>
      <c r="BK20" s="78" t="str">
        <f t="shared" si="37"/>
        <v/>
      </c>
      <c r="BL20" s="79" t="str">
        <f t="shared" si="38"/>
        <v>n/s</v>
      </c>
      <c r="BM20" s="77"/>
      <c r="BN20" s="78" t="str">
        <f t="shared" si="39"/>
        <v/>
      </c>
      <c r="BO20" s="79" t="str">
        <f t="shared" si="40"/>
        <v>n/s</v>
      </c>
      <c r="BP20" s="78" t="str">
        <f t="shared" si="41"/>
        <v/>
      </c>
      <c r="BQ20" s="79" t="str">
        <f t="shared" si="42"/>
        <v>n/s</v>
      </c>
      <c r="BR20" s="99"/>
      <c r="BS20" s="78" t="str">
        <f t="shared" si="43"/>
        <v/>
      </c>
      <c r="BT20" s="79" t="str">
        <f t="shared" si="44"/>
        <v>n/s</v>
      </c>
      <c r="BU20" s="78" t="str">
        <f t="shared" si="45"/>
        <v/>
      </c>
      <c r="BV20" s="79" t="str">
        <f t="shared" si="46"/>
        <v>n/s</v>
      </c>
      <c r="BW20" s="33"/>
      <c r="BX20" s="80">
        <f t="shared" si="47"/>
        <v>20</v>
      </c>
      <c r="BY20" s="81" t="str">
        <f t="shared" si="48"/>
        <v>n/s</v>
      </c>
      <c r="BZ20" s="96">
        <f t="shared" si="49"/>
        <v>0</v>
      </c>
      <c r="CA20" s="83">
        <v>16</v>
      </c>
      <c r="CB20" s="83">
        <f t="shared" si="100"/>
        <v>-12</v>
      </c>
      <c r="CC20" s="81" t="str">
        <f t="shared" si="50"/>
        <v>n/s</v>
      </c>
      <c r="CD20" s="96">
        <f t="shared" si="51"/>
        <v>0</v>
      </c>
      <c r="CE20" s="82">
        <f t="shared" si="52"/>
        <v>0</v>
      </c>
      <c r="CF20" s="111">
        <f t="shared" si="53"/>
        <v>4</v>
      </c>
      <c r="CG20" s="112">
        <f t="shared" si="54"/>
        <v>0</v>
      </c>
      <c r="CH20" s="83">
        <v>16</v>
      </c>
      <c r="CI20" s="83">
        <f t="shared" si="101"/>
        <v>-12</v>
      </c>
      <c r="CJ20" s="81" t="str">
        <f t="shared" si="55"/>
        <v>n/s</v>
      </c>
      <c r="CK20" s="174">
        <f t="shared" si="102"/>
        <v>0</v>
      </c>
      <c r="CL20" s="82">
        <f t="shared" si="56"/>
        <v>0</v>
      </c>
      <c r="CM20" s="111">
        <f t="shared" si="57"/>
        <v>4</v>
      </c>
      <c r="CN20" s="112">
        <f t="shared" si="58"/>
        <v>0</v>
      </c>
      <c r="CO20" s="83">
        <v>16</v>
      </c>
      <c r="CP20" s="83">
        <f t="shared" si="103"/>
        <v>-13</v>
      </c>
      <c r="CQ20" s="81" t="str">
        <f t="shared" si="59"/>
        <v>n/s</v>
      </c>
      <c r="CR20" s="96">
        <f t="shared" si="60"/>
        <v>0</v>
      </c>
      <c r="CS20" s="82">
        <f t="shared" si="61"/>
        <v>0</v>
      </c>
      <c r="CT20" s="111">
        <f t="shared" si="62"/>
        <v>4</v>
      </c>
      <c r="CU20" s="112">
        <f t="shared" si="63"/>
        <v>0</v>
      </c>
      <c r="CV20" s="83">
        <v>16</v>
      </c>
      <c r="CW20" s="83">
        <f t="shared" si="104"/>
        <v>-12</v>
      </c>
      <c r="CX20" s="81" t="str">
        <f t="shared" si="64"/>
        <v>n/s</v>
      </c>
      <c r="CY20" s="96">
        <f t="shared" si="65"/>
        <v>0</v>
      </c>
      <c r="CZ20" s="82">
        <f t="shared" si="66"/>
        <v>0</v>
      </c>
      <c r="DA20" s="111">
        <f t="shared" si="67"/>
        <v>4</v>
      </c>
      <c r="DB20" s="112">
        <f t="shared" si="68"/>
        <v>0</v>
      </c>
      <c r="DC20" s="83">
        <v>16</v>
      </c>
      <c r="DD20" s="83">
        <f t="shared" si="105"/>
        <v>-12</v>
      </c>
      <c r="DE20" s="81" t="str">
        <f t="shared" si="69"/>
        <v>n/s</v>
      </c>
      <c r="DF20" s="96">
        <f t="shared" si="70"/>
        <v>0</v>
      </c>
      <c r="DG20" s="82">
        <f t="shared" si="71"/>
        <v>0</v>
      </c>
      <c r="DH20" s="111">
        <f t="shared" si="72"/>
        <v>4</v>
      </c>
      <c r="DI20" s="112">
        <f t="shared" si="73"/>
        <v>0</v>
      </c>
      <c r="DJ20" s="83">
        <v>16</v>
      </c>
      <c r="DK20" s="83">
        <f t="shared" si="106"/>
        <v>-12</v>
      </c>
      <c r="DL20" s="81" t="str">
        <f t="shared" si="74"/>
        <v>n/s</v>
      </c>
      <c r="DM20" s="96">
        <f t="shared" si="75"/>
        <v>0</v>
      </c>
      <c r="DN20" s="82">
        <f t="shared" si="76"/>
        <v>0</v>
      </c>
      <c r="DO20" s="111">
        <f t="shared" si="77"/>
        <v>4</v>
      </c>
      <c r="DP20" s="112">
        <f t="shared" si="78"/>
        <v>0</v>
      </c>
      <c r="DQ20" s="112">
        <v>16</v>
      </c>
      <c r="DR20" s="83">
        <f t="shared" si="107"/>
        <v>-12</v>
      </c>
      <c r="DS20" s="81" t="str">
        <f t="shared" si="79"/>
        <v>n/s</v>
      </c>
      <c r="DT20" s="82">
        <f t="shared" si="108"/>
        <v>0</v>
      </c>
      <c r="DU20" s="82">
        <f t="shared" si="80"/>
        <v>0</v>
      </c>
      <c r="DV20" s="84">
        <f t="shared" si="81"/>
        <v>4</v>
      </c>
      <c r="DW20" s="112">
        <f t="shared" si="82"/>
        <v>0</v>
      </c>
      <c r="DX20" s="83">
        <v>16</v>
      </c>
      <c r="DY20" s="83">
        <f t="shared" si="109"/>
        <v>-12</v>
      </c>
      <c r="DZ20" s="81" t="str">
        <f t="shared" si="83"/>
        <v>n/s</v>
      </c>
      <c r="EA20" s="96">
        <f t="shared" si="110"/>
        <v>0</v>
      </c>
      <c r="EB20" s="82" t="str">
        <f t="shared" si="84"/>
        <v xml:space="preserve"> </v>
      </c>
      <c r="EC20" s="84" t="str">
        <f t="shared" si="85"/>
        <v xml:space="preserve"> </v>
      </c>
      <c r="ED20" s="112" t="str">
        <f t="shared" si="86"/>
        <v xml:space="preserve"> </v>
      </c>
      <c r="EE20" s="83">
        <v>16</v>
      </c>
      <c r="EF20" s="83">
        <f t="shared" si="111"/>
        <v>-15</v>
      </c>
      <c r="EG20" s="81" t="str">
        <f t="shared" si="87"/>
        <v>n/s</v>
      </c>
      <c r="EH20" s="96">
        <f t="shared" si="112"/>
        <v>0</v>
      </c>
      <c r="EI20" s="82" t="str">
        <f t="shared" si="88"/>
        <v xml:space="preserve"> </v>
      </c>
      <c r="EJ20" s="84" t="str">
        <f t="shared" si="89"/>
        <v xml:space="preserve"> </v>
      </c>
      <c r="EK20" s="112" t="str">
        <f t="shared" si="90"/>
        <v xml:space="preserve"> </v>
      </c>
      <c r="EL20" s="83">
        <v>16</v>
      </c>
      <c r="EM20" s="83">
        <f t="shared" si="113"/>
        <v>-15</v>
      </c>
      <c r="EN20" s="86">
        <f t="shared" si="91"/>
        <v>-99</v>
      </c>
      <c r="EO20" s="65"/>
      <c r="EP20" s="87">
        <f t="shared" si="92"/>
        <v>-99</v>
      </c>
      <c r="EQ20" s="88">
        <f t="shared" si="93"/>
        <v>7</v>
      </c>
      <c r="ER20" s="89">
        <f t="shared" si="94"/>
        <v>23</v>
      </c>
      <c r="ES20" s="90">
        <f t="shared" si="95"/>
        <v>-99</v>
      </c>
      <c r="ET20" s="91">
        <v>16</v>
      </c>
      <c r="EU20" s="91">
        <v>1</v>
      </c>
      <c r="EV20" s="84">
        <f t="shared" si="96"/>
        <v>7</v>
      </c>
      <c r="EW20" s="92" t="str">
        <f t="shared" si="97"/>
        <v>Андрей Анакин</v>
      </c>
      <c r="EX20" s="93">
        <f t="shared" si="98"/>
        <v>20</v>
      </c>
    </row>
    <row r="21" spans="1:154">
      <c r="A21" s="66">
        <v>17</v>
      </c>
      <c r="B21" s="103" t="s">
        <v>85</v>
      </c>
      <c r="C21" s="104">
        <v>16.7</v>
      </c>
      <c r="D21" s="104">
        <v>5.8</v>
      </c>
      <c r="E21" s="104">
        <v>16.399999999999999</v>
      </c>
      <c r="F21" s="104">
        <v>5.95</v>
      </c>
      <c r="G21" s="104">
        <v>14.3</v>
      </c>
      <c r="H21" s="104">
        <v>2.1</v>
      </c>
      <c r="I21" s="105">
        <v>12.7</v>
      </c>
      <c r="J21" s="69">
        <f t="shared" si="115"/>
        <v>97.22</v>
      </c>
      <c r="K21" s="70">
        <f t="shared" si="0"/>
        <v>53.081699999999998</v>
      </c>
      <c r="L21" s="70">
        <f t="shared" si="114"/>
        <v>53.268235294117645</v>
      </c>
      <c r="M21" s="48"/>
      <c r="N21" s="48"/>
      <c r="O21" s="122" t="s">
        <v>126</v>
      </c>
      <c r="P21" s="106" t="s">
        <v>78</v>
      </c>
      <c r="Q21" s="73">
        <f t="shared" si="2"/>
        <v>53.081699999999998</v>
      </c>
      <c r="R21" s="73">
        <f t="shared" si="3"/>
        <v>53.268235294117645</v>
      </c>
      <c r="S21" s="74"/>
      <c r="T21" s="74" t="s">
        <v>74</v>
      </c>
      <c r="U21" s="75">
        <v>12</v>
      </c>
      <c r="V21" s="76">
        <f t="shared" si="4"/>
        <v>0.98571749198799263</v>
      </c>
      <c r="W21" s="76">
        <f t="shared" si="5"/>
        <v>0.98737475736738578</v>
      </c>
      <c r="X21" s="76">
        <f t="shared" si="6"/>
        <v>0.98943241937740722</v>
      </c>
      <c r="Y21" s="77">
        <v>0.58266203703703701</v>
      </c>
      <c r="Z21" s="78" t="str">
        <f t="shared" si="7"/>
        <v/>
      </c>
      <c r="AA21" s="102" t="str">
        <f t="shared" si="8"/>
        <v>n/s</v>
      </c>
      <c r="AB21" s="78" t="str">
        <f t="shared" si="9"/>
        <v/>
      </c>
      <c r="AC21" s="79" t="str">
        <f t="shared" si="10"/>
        <v>n/s</v>
      </c>
      <c r="AD21" s="99">
        <v>0.52910879629629626</v>
      </c>
      <c r="AE21" s="78" t="str">
        <f t="shared" si="11"/>
        <v/>
      </c>
      <c r="AF21" s="79" t="str">
        <f t="shared" si="12"/>
        <v>n/s</v>
      </c>
      <c r="AG21" s="78" t="str">
        <f t="shared" si="13"/>
        <v/>
      </c>
      <c r="AH21" s="79" t="str">
        <f t="shared" si="14"/>
        <v>n/s</v>
      </c>
      <c r="AI21" s="77">
        <v>0.15831018518518519</v>
      </c>
      <c r="AJ21" s="78" t="str">
        <f t="shared" si="15"/>
        <v/>
      </c>
      <c r="AK21" s="79" t="str">
        <f t="shared" si="16"/>
        <v>n/s</v>
      </c>
      <c r="AL21" s="78" t="str">
        <f t="shared" si="17"/>
        <v/>
      </c>
      <c r="AM21" s="79" t="str">
        <f t="shared" si="18"/>
        <v>n/s</v>
      </c>
      <c r="AN21" s="77">
        <v>0.74887731481481479</v>
      </c>
      <c r="AO21" s="78" t="str">
        <f t="shared" si="19"/>
        <v/>
      </c>
      <c r="AP21" s="79" t="str">
        <f t="shared" si="20"/>
        <v>n/s</v>
      </c>
      <c r="AQ21" s="78" t="str">
        <f t="shared" si="21"/>
        <v/>
      </c>
      <c r="AR21" s="79" t="str">
        <f t="shared" si="22"/>
        <v>n/s</v>
      </c>
      <c r="AS21" s="99">
        <v>0.80383101851851846</v>
      </c>
      <c r="AT21" s="78" t="str">
        <f t="shared" si="23"/>
        <v/>
      </c>
      <c r="AU21" s="79" t="str">
        <f t="shared" si="24"/>
        <v>n/s</v>
      </c>
      <c r="AV21" s="78" t="str">
        <f t="shared" si="25"/>
        <v/>
      </c>
      <c r="AW21" s="79" t="str">
        <f t="shared" si="26"/>
        <v>n/s</v>
      </c>
      <c r="AX21" s="99">
        <v>0.73744212962962974</v>
      </c>
      <c r="AY21" s="78" t="str">
        <f t="shared" si="27"/>
        <v/>
      </c>
      <c r="AZ21" s="79" t="str">
        <f t="shared" si="28"/>
        <v>n/s</v>
      </c>
      <c r="BA21" s="78" t="str">
        <f t="shared" si="29"/>
        <v/>
      </c>
      <c r="BB21" s="79" t="str">
        <f t="shared" si="30"/>
        <v>n/s</v>
      </c>
      <c r="BC21" s="77">
        <v>0.70572916666666663</v>
      </c>
      <c r="BD21" s="78" t="str">
        <f t="shared" si="31"/>
        <v/>
      </c>
      <c r="BE21" s="79" t="str">
        <f t="shared" si="32"/>
        <v>n/s</v>
      </c>
      <c r="BF21" s="78" t="str">
        <f t="shared" si="33"/>
        <v/>
      </c>
      <c r="BG21" s="79" t="str">
        <f t="shared" si="34"/>
        <v>n/s</v>
      </c>
      <c r="BH21" s="77">
        <v>0.55819444444444444</v>
      </c>
      <c r="BI21" s="78" t="str">
        <f t="shared" si="35"/>
        <v/>
      </c>
      <c r="BJ21" s="79" t="str">
        <f t="shared" si="36"/>
        <v>n/s</v>
      </c>
      <c r="BK21" s="78" t="str">
        <f t="shared" si="37"/>
        <v/>
      </c>
      <c r="BL21" s="79" t="str">
        <f t="shared" si="38"/>
        <v>n/s</v>
      </c>
      <c r="BM21" s="77"/>
      <c r="BN21" s="78" t="str">
        <f t="shared" si="39"/>
        <v/>
      </c>
      <c r="BO21" s="79" t="str">
        <f t="shared" si="40"/>
        <v>n/s</v>
      </c>
      <c r="BP21" s="78" t="str">
        <f t="shared" si="41"/>
        <v/>
      </c>
      <c r="BQ21" s="79" t="str">
        <f t="shared" si="42"/>
        <v>n/s</v>
      </c>
      <c r="BR21" s="99"/>
      <c r="BS21" s="78" t="str">
        <f t="shared" si="43"/>
        <v/>
      </c>
      <c r="BT21" s="79" t="str">
        <f t="shared" si="44"/>
        <v>n/s</v>
      </c>
      <c r="BU21" s="78" t="str">
        <f t="shared" si="45"/>
        <v/>
      </c>
      <c r="BV21" s="79" t="str">
        <f t="shared" si="46"/>
        <v>n/s</v>
      </c>
      <c r="BW21" s="33"/>
      <c r="BX21" s="80">
        <f t="shared" si="47"/>
        <v>12</v>
      </c>
      <c r="BY21" s="81" t="str">
        <f t="shared" si="48"/>
        <v>n/s</v>
      </c>
      <c r="BZ21" s="96">
        <f t="shared" si="49"/>
        <v>0</v>
      </c>
      <c r="CA21" s="83">
        <v>17</v>
      </c>
      <c r="CB21" s="83">
        <f t="shared" si="100"/>
        <v>-13</v>
      </c>
      <c r="CC21" s="81" t="str">
        <f t="shared" si="50"/>
        <v>n/s</v>
      </c>
      <c r="CD21" s="96">
        <f t="shared" si="51"/>
        <v>0</v>
      </c>
      <c r="CE21" s="82">
        <f t="shared" si="52"/>
        <v>0</v>
      </c>
      <c r="CF21" s="111">
        <f t="shared" si="53"/>
        <v>4</v>
      </c>
      <c r="CG21" s="112">
        <f t="shared" si="54"/>
        <v>0</v>
      </c>
      <c r="CH21" s="83">
        <v>17</v>
      </c>
      <c r="CI21" s="83">
        <f t="shared" si="101"/>
        <v>-13</v>
      </c>
      <c r="CJ21" s="81" t="str">
        <f t="shared" si="55"/>
        <v>n/s</v>
      </c>
      <c r="CK21" s="174">
        <f t="shared" si="102"/>
        <v>0</v>
      </c>
      <c r="CL21" s="82">
        <f t="shared" si="56"/>
        <v>0</v>
      </c>
      <c r="CM21" s="111">
        <f t="shared" si="57"/>
        <v>4</v>
      </c>
      <c r="CN21" s="112">
        <f t="shared" si="58"/>
        <v>0</v>
      </c>
      <c r="CO21" s="83">
        <v>17</v>
      </c>
      <c r="CP21" s="83">
        <f t="shared" si="103"/>
        <v>-14</v>
      </c>
      <c r="CQ21" s="81" t="str">
        <f t="shared" si="59"/>
        <v>n/s</v>
      </c>
      <c r="CR21" s="96">
        <f t="shared" si="60"/>
        <v>0</v>
      </c>
      <c r="CS21" s="82">
        <f t="shared" si="61"/>
        <v>0</v>
      </c>
      <c r="CT21" s="111">
        <f t="shared" si="62"/>
        <v>4</v>
      </c>
      <c r="CU21" s="112">
        <f t="shared" si="63"/>
        <v>0</v>
      </c>
      <c r="CV21" s="83">
        <v>17</v>
      </c>
      <c r="CW21" s="83">
        <f t="shared" si="104"/>
        <v>-13</v>
      </c>
      <c r="CX21" s="81" t="str">
        <f t="shared" si="64"/>
        <v>n/s</v>
      </c>
      <c r="CY21" s="96">
        <f t="shared" si="65"/>
        <v>0</v>
      </c>
      <c r="CZ21" s="82">
        <f t="shared" si="66"/>
        <v>0</v>
      </c>
      <c r="DA21" s="111">
        <f t="shared" si="67"/>
        <v>4</v>
      </c>
      <c r="DB21" s="112">
        <f t="shared" si="68"/>
        <v>0</v>
      </c>
      <c r="DC21" s="83">
        <v>17</v>
      </c>
      <c r="DD21" s="83">
        <f t="shared" si="105"/>
        <v>-13</v>
      </c>
      <c r="DE21" s="81" t="str">
        <f t="shared" si="69"/>
        <v>n/s</v>
      </c>
      <c r="DF21" s="96">
        <f t="shared" si="70"/>
        <v>0</v>
      </c>
      <c r="DG21" s="82">
        <f t="shared" si="71"/>
        <v>0</v>
      </c>
      <c r="DH21" s="111">
        <f t="shared" si="72"/>
        <v>4</v>
      </c>
      <c r="DI21" s="112">
        <f t="shared" si="73"/>
        <v>0</v>
      </c>
      <c r="DJ21" s="83">
        <v>17</v>
      </c>
      <c r="DK21" s="83">
        <f t="shared" si="106"/>
        <v>-13</v>
      </c>
      <c r="DL21" s="81" t="str">
        <f t="shared" si="74"/>
        <v>n/s</v>
      </c>
      <c r="DM21" s="96">
        <f t="shared" si="75"/>
        <v>0</v>
      </c>
      <c r="DN21" s="82">
        <f t="shared" si="76"/>
        <v>0</v>
      </c>
      <c r="DO21" s="111">
        <f t="shared" si="77"/>
        <v>4</v>
      </c>
      <c r="DP21" s="112">
        <f t="shared" si="78"/>
        <v>0</v>
      </c>
      <c r="DQ21" s="112">
        <v>17</v>
      </c>
      <c r="DR21" s="83">
        <f t="shared" si="107"/>
        <v>-13</v>
      </c>
      <c r="DS21" s="81" t="str">
        <f t="shared" si="79"/>
        <v>n/s</v>
      </c>
      <c r="DT21" s="82">
        <f t="shared" si="108"/>
        <v>0</v>
      </c>
      <c r="DU21" s="82">
        <f t="shared" si="80"/>
        <v>0</v>
      </c>
      <c r="DV21" s="84">
        <f t="shared" si="81"/>
        <v>4</v>
      </c>
      <c r="DW21" s="112">
        <f t="shared" si="82"/>
        <v>0</v>
      </c>
      <c r="DX21" s="83">
        <v>17</v>
      </c>
      <c r="DY21" s="83">
        <f t="shared" si="109"/>
        <v>-13</v>
      </c>
      <c r="DZ21" s="81" t="str">
        <f t="shared" si="83"/>
        <v>n/s</v>
      </c>
      <c r="EA21" s="96">
        <f t="shared" si="110"/>
        <v>0</v>
      </c>
      <c r="EB21" s="82" t="str">
        <f t="shared" si="84"/>
        <v xml:space="preserve"> </v>
      </c>
      <c r="EC21" s="84" t="str">
        <f t="shared" si="85"/>
        <v xml:space="preserve"> </v>
      </c>
      <c r="ED21" s="112" t="str">
        <f t="shared" si="86"/>
        <v xml:space="preserve"> </v>
      </c>
      <c r="EE21" s="83">
        <v>17</v>
      </c>
      <c r="EF21" s="83">
        <f t="shared" si="111"/>
        <v>-16</v>
      </c>
      <c r="EG21" s="81" t="str">
        <f t="shared" si="87"/>
        <v>n/s</v>
      </c>
      <c r="EH21" s="96">
        <f t="shared" si="112"/>
        <v>0</v>
      </c>
      <c r="EI21" s="82" t="str">
        <f t="shared" si="88"/>
        <v xml:space="preserve"> </v>
      </c>
      <c r="EJ21" s="84" t="str">
        <f t="shared" si="89"/>
        <v xml:space="preserve"> </v>
      </c>
      <c r="EK21" s="112" t="str">
        <f t="shared" si="90"/>
        <v xml:space="preserve"> </v>
      </c>
      <c r="EL21" s="83">
        <v>17</v>
      </c>
      <c r="EM21" s="83">
        <f t="shared" si="113"/>
        <v>-16</v>
      </c>
      <c r="EN21" s="86">
        <f t="shared" si="91"/>
        <v>-99</v>
      </c>
      <c r="EO21" s="65"/>
      <c r="EP21" s="87">
        <f t="shared" si="92"/>
        <v>-99</v>
      </c>
      <c r="EQ21" s="88">
        <f t="shared" si="93"/>
        <v>7</v>
      </c>
      <c r="ER21" s="89">
        <f t="shared" si="94"/>
        <v>23</v>
      </c>
      <c r="ES21" s="90">
        <f t="shared" si="95"/>
        <v>-99</v>
      </c>
      <c r="ET21" s="91">
        <v>17</v>
      </c>
      <c r="EU21" s="91">
        <v>1</v>
      </c>
      <c r="EV21" s="84">
        <f t="shared" si="96"/>
        <v>7</v>
      </c>
      <c r="EW21" s="92" t="str">
        <f t="shared" si="97"/>
        <v>Сергей Соловьёв</v>
      </c>
      <c r="EX21" s="93">
        <f t="shared" si="98"/>
        <v>12</v>
      </c>
    </row>
    <row r="22" spans="1:154">
      <c r="A22" s="66">
        <v>18</v>
      </c>
      <c r="B22" s="48" t="s">
        <v>88</v>
      </c>
      <c r="C22" s="126">
        <v>16.5</v>
      </c>
      <c r="D22" s="126">
        <v>8.57</v>
      </c>
      <c r="E22" s="126">
        <v>16.57</v>
      </c>
      <c r="F22" s="127">
        <v>5.6</v>
      </c>
      <c r="G22" s="127">
        <v>14.4</v>
      </c>
      <c r="H22" s="127">
        <v>2.15</v>
      </c>
      <c r="I22" s="128">
        <v>13.3</v>
      </c>
      <c r="J22" s="69">
        <f t="shared" si="115"/>
        <v>117.0985</v>
      </c>
      <c r="K22" s="129">
        <f t="shared" si="0"/>
        <v>52.753599999999999</v>
      </c>
      <c r="L22" s="129">
        <f t="shared" si="114"/>
        <v>50.929588235294119</v>
      </c>
      <c r="M22" s="48"/>
      <c r="N22" s="48"/>
      <c r="O22" s="95" t="s">
        <v>89</v>
      </c>
      <c r="P22" s="95" t="s">
        <v>90</v>
      </c>
      <c r="Q22" s="73">
        <f t="shared" si="2"/>
        <v>52.753599999999999</v>
      </c>
      <c r="R22" s="73">
        <f t="shared" si="3"/>
        <v>50.929588235294119</v>
      </c>
      <c r="S22" s="74"/>
      <c r="T22" s="74" t="s">
        <v>74</v>
      </c>
      <c r="U22" s="75">
        <v>2</v>
      </c>
      <c r="V22" s="76">
        <f t="shared" si="4"/>
        <v>0.99005939600794157</v>
      </c>
      <c r="W22" s="76">
        <f t="shared" si="5"/>
        <v>0.99121733912318655</v>
      </c>
      <c r="X22" s="76">
        <f t="shared" si="6"/>
        <v>0.98989436333158642</v>
      </c>
      <c r="Y22" s="99">
        <v>0.58226851851851846</v>
      </c>
      <c r="Z22" s="78" t="str">
        <f t="shared" si="7"/>
        <v/>
      </c>
      <c r="AA22" s="79" t="str">
        <f t="shared" si="8"/>
        <v>n/s</v>
      </c>
      <c r="AB22" s="78" t="str">
        <f t="shared" si="9"/>
        <v/>
      </c>
      <c r="AC22" s="79" t="str">
        <f t="shared" si="10"/>
        <v>n/s</v>
      </c>
      <c r="AD22" s="77">
        <v>0.52074074074074073</v>
      </c>
      <c r="AE22" s="78" t="str">
        <f t="shared" si="11"/>
        <v/>
      </c>
      <c r="AF22" s="79" t="str">
        <f t="shared" si="12"/>
        <v>n/s</v>
      </c>
      <c r="AG22" s="78" t="str">
        <f t="shared" si="13"/>
        <v/>
      </c>
      <c r="AH22" s="79" t="str">
        <f t="shared" si="14"/>
        <v>n/s</v>
      </c>
      <c r="AI22" s="77">
        <v>6.8981481481481477E-2</v>
      </c>
      <c r="AJ22" s="78" t="str">
        <f t="shared" si="15"/>
        <v/>
      </c>
      <c r="AK22" s="79" t="str">
        <f t="shared" si="16"/>
        <v>n/s</v>
      </c>
      <c r="AL22" s="78" t="str">
        <f t="shared" si="17"/>
        <v/>
      </c>
      <c r="AM22" s="79" t="str">
        <f t="shared" si="18"/>
        <v>n/s</v>
      </c>
      <c r="AN22" s="77">
        <v>0.7416666666666667</v>
      </c>
      <c r="AO22" s="78" t="str">
        <f t="shared" si="19"/>
        <v/>
      </c>
      <c r="AP22" s="79" t="str">
        <f t="shared" si="20"/>
        <v>n/s</v>
      </c>
      <c r="AQ22" s="78" t="str">
        <f t="shared" si="21"/>
        <v/>
      </c>
      <c r="AR22" s="79" t="str">
        <f t="shared" si="22"/>
        <v>n/s</v>
      </c>
      <c r="AS22" s="77">
        <v>0.80439814814814825</v>
      </c>
      <c r="AT22" s="78" t="str">
        <f t="shared" si="23"/>
        <v/>
      </c>
      <c r="AU22" s="79" t="str">
        <f t="shared" si="24"/>
        <v>n/s</v>
      </c>
      <c r="AV22" s="78" t="str">
        <f t="shared" si="25"/>
        <v/>
      </c>
      <c r="AW22" s="79" t="str">
        <f t="shared" si="26"/>
        <v>n/s</v>
      </c>
      <c r="AX22" s="77">
        <v>0.73097222222222225</v>
      </c>
      <c r="AY22" s="78" t="str">
        <f t="shared" si="27"/>
        <v/>
      </c>
      <c r="AZ22" s="79" t="str">
        <f t="shared" si="28"/>
        <v>n/s</v>
      </c>
      <c r="BA22" s="78" t="str">
        <f t="shared" si="29"/>
        <v/>
      </c>
      <c r="BB22" s="79" t="str">
        <f t="shared" si="30"/>
        <v>n/s</v>
      </c>
      <c r="BC22" s="77">
        <v>0.70982638888888883</v>
      </c>
      <c r="BD22" s="78" t="str">
        <f t="shared" si="31"/>
        <v/>
      </c>
      <c r="BE22" s="79" t="str">
        <f t="shared" si="32"/>
        <v>n/s</v>
      </c>
      <c r="BF22" s="78" t="str">
        <f t="shared" si="33"/>
        <v/>
      </c>
      <c r="BG22" s="79" t="str">
        <f t="shared" si="34"/>
        <v>n/s</v>
      </c>
      <c r="BH22" s="77">
        <v>0.54320601851851846</v>
      </c>
      <c r="BI22" s="78" t="str">
        <f t="shared" si="35"/>
        <v/>
      </c>
      <c r="BJ22" s="79" t="str">
        <f t="shared" si="36"/>
        <v>n/s</v>
      </c>
      <c r="BK22" s="78" t="str">
        <f t="shared" si="37"/>
        <v/>
      </c>
      <c r="BL22" s="79" t="str">
        <f t="shared" si="38"/>
        <v>n/s</v>
      </c>
      <c r="BM22" s="77"/>
      <c r="BN22" s="78" t="str">
        <f t="shared" si="39"/>
        <v/>
      </c>
      <c r="BO22" s="79" t="str">
        <f t="shared" si="40"/>
        <v>n/s</v>
      </c>
      <c r="BP22" s="78" t="str">
        <f t="shared" si="41"/>
        <v/>
      </c>
      <c r="BQ22" s="79" t="str">
        <f t="shared" si="42"/>
        <v>n/s</v>
      </c>
      <c r="BR22" s="99"/>
      <c r="BS22" s="78" t="str">
        <f t="shared" si="43"/>
        <v/>
      </c>
      <c r="BT22" s="79" t="str">
        <f t="shared" si="44"/>
        <v>n/s</v>
      </c>
      <c r="BU22" s="78" t="str">
        <f t="shared" si="45"/>
        <v/>
      </c>
      <c r="BV22" s="79" t="str">
        <f t="shared" si="46"/>
        <v>n/s</v>
      </c>
      <c r="BW22" s="33"/>
      <c r="BX22" s="80">
        <f t="shared" si="47"/>
        <v>2</v>
      </c>
      <c r="BY22" s="81" t="str">
        <f t="shared" si="48"/>
        <v>n/s</v>
      </c>
      <c r="BZ22" s="96">
        <f t="shared" si="49"/>
        <v>0</v>
      </c>
      <c r="CA22" s="83">
        <v>18</v>
      </c>
      <c r="CB22" s="83">
        <f t="shared" si="100"/>
        <v>-14</v>
      </c>
      <c r="CC22" s="81" t="str">
        <f t="shared" si="50"/>
        <v>n/s</v>
      </c>
      <c r="CD22" s="96">
        <f t="shared" si="51"/>
        <v>0</v>
      </c>
      <c r="CE22" s="82">
        <f t="shared" si="52"/>
        <v>0</v>
      </c>
      <c r="CF22" s="111">
        <f t="shared" si="53"/>
        <v>4</v>
      </c>
      <c r="CG22" s="112">
        <f t="shared" si="54"/>
        <v>0</v>
      </c>
      <c r="CH22" s="83">
        <v>18</v>
      </c>
      <c r="CI22" s="83">
        <f t="shared" si="101"/>
        <v>-14</v>
      </c>
      <c r="CJ22" s="81" t="str">
        <f t="shared" si="55"/>
        <v>n/s</v>
      </c>
      <c r="CK22" s="174">
        <f t="shared" si="102"/>
        <v>0</v>
      </c>
      <c r="CL22" s="82">
        <f t="shared" si="56"/>
        <v>0</v>
      </c>
      <c r="CM22" s="111">
        <f t="shared" si="57"/>
        <v>4</v>
      </c>
      <c r="CN22" s="112">
        <f t="shared" si="58"/>
        <v>0</v>
      </c>
      <c r="CO22" s="83">
        <v>18</v>
      </c>
      <c r="CP22" s="83">
        <f t="shared" si="103"/>
        <v>-15</v>
      </c>
      <c r="CQ22" s="81" t="str">
        <f t="shared" si="59"/>
        <v>n/s</v>
      </c>
      <c r="CR22" s="96">
        <f t="shared" si="60"/>
        <v>0</v>
      </c>
      <c r="CS22" s="82">
        <f t="shared" si="61"/>
        <v>0</v>
      </c>
      <c r="CT22" s="111">
        <f t="shared" si="62"/>
        <v>4</v>
      </c>
      <c r="CU22" s="112">
        <f t="shared" si="63"/>
        <v>0</v>
      </c>
      <c r="CV22" s="83">
        <v>18</v>
      </c>
      <c r="CW22" s="83">
        <f t="shared" si="104"/>
        <v>-14</v>
      </c>
      <c r="CX22" s="81" t="str">
        <f t="shared" si="64"/>
        <v>n/s</v>
      </c>
      <c r="CY22" s="96">
        <f t="shared" si="65"/>
        <v>0</v>
      </c>
      <c r="CZ22" s="82">
        <f t="shared" si="66"/>
        <v>0</v>
      </c>
      <c r="DA22" s="111">
        <f t="shared" si="67"/>
        <v>4</v>
      </c>
      <c r="DB22" s="112">
        <f t="shared" si="68"/>
        <v>0</v>
      </c>
      <c r="DC22" s="83">
        <v>18</v>
      </c>
      <c r="DD22" s="83">
        <f t="shared" si="105"/>
        <v>-14</v>
      </c>
      <c r="DE22" s="81" t="str">
        <f t="shared" si="69"/>
        <v>n/s</v>
      </c>
      <c r="DF22" s="96">
        <f t="shared" si="70"/>
        <v>0</v>
      </c>
      <c r="DG22" s="82">
        <f t="shared" si="71"/>
        <v>0</v>
      </c>
      <c r="DH22" s="111">
        <f t="shared" si="72"/>
        <v>4</v>
      </c>
      <c r="DI22" s="112">
        <f t="shared" si="73"/>
        <v>0</v>
      </c>
      <c r="DJ22" s="83">
        <v>18</v>
      </c>
      <c r="DK22" s="83">
        <f t="shared" si="106"/>
        <v>-14</v>
      </c>
      <c r="DL22" s="81" t="str">
        <f t="shared" si="74"/>
        <v>n/s</v>
      </c>
      <c r="DM22" s="96">
        <f t="shared" si="75"/>
        <v>0</v>
      </c>
      <c r="DN22" s="82">
        <f t="shared" si="76"/>
        <v>0</v>
      </c>
      <c r="DO22" s="111">
        <f t="shared" si="77"/>
        <v>4</v>
      </c>
      <c r="DP22" s="112">
        <f t="shared" si="78"/>
        <v>0</v>
      </c>
      <c r="DQ22" s="112">
        <v>18</v>
      </c>
      <c r="DR22" s="83">
        <f t="shared" si="107"/>
        <v>-14</v>
      </c>
      <c r="DS22" s="81" t="str">
        <f t="shared" si="79"/>
        <v>n/s</v>
      </c>
      <c r="DT22" s="82">
        <f t="shared" si="108"/>
        <v>0</v>
      </c>
      <c r="DU22" s="82">
        <f t="shared" si="80"/>
        <v>0</v>
      </c>
      <c r="DV22" s="84">
        <f t="shared" si="81"/>
        <v>4</v>
      </c>
      <c r="DW22" s="112">
        <f t="shared" si="82"/>
        <v>0</v>
      </c>
      <c r="DX22" s="83">
        <v>18</v>
      </c>
      <c r="DY22" s="83">
        <f t="shared" si="109"/>
        <v>-14</v>
      </c>
      <c r="DZ22" s="81" t="str">
        <f t="shared" si="83"/>
        <v>n/s</v>
      </c>
      <c r="EA22" s="96">
        <f t="shared" si="110"/>
        <v>0</v>
      </c>
      <c r="EB22" s="82" t="str">
        <f t="shared" si="84"/>
        <v xml:space="preserve"> </v>
      </c>
      <c r="EC22" s="84" t="str">
        <f t="shared" si="85"/>
        <v xml:space="preserve"> </v>
      </c>
      <c r="ED22" s="112" t="str">
        <f t="shared" si="86"/>
        <v xml:space="preserve"> </v>
      </c>
      <c r="EE22" s="83">
        <v>18</v>
      </c>
      <c r="EF22" s="83">
        <f t="shared" si="111"/>
        <v>-17</v>
      </c>
      <c r="EG22" s="81" t="str">
        <f t="shared" si="87"/>
        <v>n/s</v>
      </c>
      <c r="EH22" s="96">
        <f t="shared" si="112"/>
        <v>0</v>
      </c>
      <c r="EI22" s="82" t="str">
        <f t="shared" si="88"/>
        <v xml:space="preserve"> </v>
      </c>
      <c r="EJ22" s="84" t="str">
        <f t="shared" si="89"/>
        <v xml:space="preserve"> </v>
      </c>
      <c r="EK22" s="112" t="str">
        <f t="shared" si="90"/>
        <v xml:space="preserve"> </v>
      </c>
      <c r="EL22" s="83">
        <v>18</v>
      </c>
      <c r="EM22" s="83">
        <f t="shared" si="113"/>
        <v>-17</v>
      </c>
      <c r="EN22" s="86">
        <f t="shared" si="91"/>
        <v>-99</v>
      </c>
      <c r="EO22" s="65"/>
      <c r="EP22" s="100">
        <f t="shared" si="92"/>
        <v>-99</v>
      </c>
      <c r="EQ22" s="88">
        <f t="shared" si="93"/>
        <v>7</v>
      </c>
      <c r="ER22" s="89">
        <f t="shared" si="94"/>
        <v>23</v>
      </c>
      <c r="ES22" s="90">
        <f t="shared" si="95"/>
        <v>-99</v>
      </c>
      <c r="ET22" s="91">
        <v>18</v>
      </c>
      <c r="EU22" s="91">
        <v>1</v>
      </c>
      <c r="EV22" s="84">
        <f t="shared" si="96"/>
        <v>7</v>
      </c>
      <c r="EW22" s="92" t="str">
        <f t="shared" si="97"/>
        <v>Михаил Анисимов</v>
      </c>
      <c r="EX22" s="93">
        <f t="shared" si="98"/>
        <v>2</v>
      </c>
    </row>
    <row r="23" spans="1:154" s="98" customFormat="1" ht="13.5" customHeight="1">
      <c r="A23" s="66">
        <v>19</v>
      </c>
      <c r="B23" s="48" t="s">
        <v>88</v>
      </c>
      <c r="C23" s="126">
        <v>16.5</v>
      </c>
      <c r="D23" s="126">
        <v>8.57</v>
      </c>
      <c r="E23" s="126">
        <v>16.57</v>
      </c>
      <c r="F23" s="127">
        <v>5.6</v>
      </c>
      <c r="G23" s="127">
        <v>14.4</v>
      </c>
      <c r="H23" s="127">
        <v>2.15</v>
      </c>
      <c r="I23" s="128">
        <v>13.3</v>
      </c>
      <c r="J23" s="69">
        <f t="shared" si="115"/>
        <v>117.0985</v>
      </c>
      <c r="K23" s="129">
        <f t="shared" si="0"/>
        <v>52.753599999999999</v>
      </c>
      <c r="L23" s="129">
        <f t="shared" si="114"/>
        <v>50.929588235294119</v>
      </c>
      <c r="M23" s="48"/>
      <c r="N23" s="48"/>
      <c r="O23" s="95" t="s">
        <v>91</v>
      </c>
      <c r="P23" s="95" t="s">
        <v>128</v>
      </c>
      <c r="Q23" s="73">
        <f t="shared" si="2"/>
        <v>52.753599999999999</v>
      </c>
      <c r="R23" s="73">
        <f t="shared" si="3"/>
        <v>50.929588235294119</v>
      </c>
      <c r="S23" s="74"/>
      <c r="T23" s="74" t="s">
        <v>74</v>
      </c>
      <c r="U23" s="75">
        <v>21</v>
      </c>
      <c r="V23" s="76">
        <f t="shared" si="4"/>
        <v>0.99005939600794157</v>
      </c>
      <c r="W23" s="76">
        <f t="shared" si="5"/>
        <v>0.99121733912318655</v>
      </c>
      <c r="X23" s="76">
        <f t="shared" si="6"/>
        <v>0.98989436333158642</v>
      </c>
      <c r="Y23" s="77" t="s">
        <v>145</v>
      </c>
      <c r="Z23" s="78" t="str">
        <f t="shared" si="7"/>
        <v/>
      </c>
      <c r="AA23" s="79" t="str">
        <f t="shared" si="8"/>
        <v>n/s</v>
      </c>
      <c r="AB23" s="78" t="str">
        <f t="shared" si="9"/>
        <v/>
      </c>
      <c r="AC23" s="79" t="str">
        <f t="shared" si="10"/>
        <v>n/s</v>
      </c>
      <c r="AD23" s="77" t="s">
        <v>145</v>
      </c>
      <c r="AE23" s="78" t="str">
        <f t="shared" si="11"/>
        <v/>
      </c>
      <c r="AF23" s="79" t="str">
        <f t="shared" si="12"/>
        <v>n/s</v>
      </c>
      <c r="AG23" s="78" t="str">
        <f t="shared" si="13"/>
        <v/>
      </c>
      <c r="AH23" s="79" t="str">
        <f t="shared" si="14"/>
        <v>n/s</v>
      </c>
      <c r="AI23" s="77" t="s">
        <v>145</v>
      </c>
      <c r="AJ23" s="78" t="str">
        <f t="shared" si="15"/>
        <v/>
      </c>
      <c r="AK23" s="79" t="str">
        <f t="shared" si="16"/>
        <v>n/s</v>
      </c>
      <c r="AL23" s="78" t="str">
        <f t="shared" si="17"/>
        <v/>
      </c>
      <c r="AM23" s="79" t="str">
        <f t="shared" si="18"/>
        <v>n/s</v>
      </c>
      <c r="AN23" s="77" t="s">
        <v>145</v>
      </c>
      <c r="AO23" s="78" t="str">
        <f t="shared" si="19"/>
        <v/>
      </c>
      <c r="AP23" s="79" t="str">
        <f t="shared" si="20"/>
        <v>n/s</v>
      </c>
      <c r="AQ23" s="78" t="str">
        <f t="shared" si="21"/>
        <v/>
      </c>
      <c r="AR23" s="79" t="str">
        <f t="shared" si="22"/>
        <v>n/s</v>
      </c>
      <c r="AS23" s="77" t="s">
        <v>145</v>
      </c>
      <c r="AT23" s="78" t="str">
        <f t="shared" si="23"/>
        <v/>
      </c>
      <c r="AU23" s="79" t="str">
        <f t="shared" si="24"/>
        <v>n/s</v>
      </c>
      <c r="AV23" s="78" t="str">
        <f t="shared" si="25"/>
        <v/>
      </c>
      <c r="AW23" s="79" t="str">
        <f t="shared" si="26"/>
        <v>n/s</v>
      </c>
      <c r="AX23" s="99" t="s">
        <v>145</v>
      </c>
      <c r="AY23" s="78" t="str">
        <f t="shared" si="27"/>
        <v/>
      </c>
      <c r="AZ23" s="79" t="str">
        <f t="shared" si="28"/>
        <v>n/s</v>
      </c>
      <c r="BA23" s="78" t="str">
        <f t="shared" si="29"/>
        <v/>
      </c>
      <c r="BB23" s="79" t="str">
        <f t="shared" si="30"/>
        <v>n/s</v>
      </c>
      <c r="BC23" s="77">
        <v>0.67314814814814816</v>
      </c>
      <c r="BD23" s="78" t="str">
        <f t="shared" si="31"/>
        <v/>
      </c>
      <c r="BE23" s="79" t="str">
        <f t="shared" si="32"/>
        <v>n/s</v>
      </c>
      <c r="BF23" s="78" t="str">
        <f t="shared" si="33"/>
        <v/>
      </c>
      <c r="BG23" s="79" t="str">
        <f t="shared" si="34"/>
        <v>n/s</v>
      </c>
      <c r="BH23" s="99">
        <v>0.54415509259259254</v>
      </c>
      <c r="BI23" s="78" t="str">
        <f t="shared" si="35"/>
        <v/>
      </c>
      <c r="BJ23" s="79" t="str">
        <f t="shared" si="36"/>
        <v>n/s</v>
      </c>
      <c r="BK23" s="78" t="str">
        <f t="shared" si="37"/>
        <v/>
      </c>
      <c r="BL23" s="79" t="str">
        <f t="shared" si="38"/>
        <v>n/s</v>
      </c>
      <c r="BM23" s="99"/>
      <c r="BN23" s="78" t="str">
        <f t="shared" si="39"/>
        <v/>
      </c>
      <c r="BO23" s="79" t="str">
        <f t="shared" si="40"/>
        <v>n/s</v>
      </c>
      <c r="BP23" s="78" t="str">
        <f t="shared" si="41"/>
        <v/>
      </c>
      <c r="BQ23" s="79" t="str">
        <f t="shared" si="42"/>
        <v>n/s</v>
      </c>
      <c r="BR23" s="99"/>
      <c r="BS23" s="78" t="str">
        <f t="shared" si="43"/>
        <v/>
      </c>
      <c r="BT23" s="79" t="str">
        <f t="shared" si="44"/>
        <v>n/s</v>
      </c>
      <c r="BU23" s="78" t="str">
        <f t="shared" si="45"/>
        <v/>
      </c>
      <c r="BV23" s="79" t="str">
        <f t="shared" si="46"/>
        <v>n/s</v>
      </c>
      <c r="BW23" s="33"/>
      <c r="BX23" s="80">
        <f t="shared" si="47"/>
        <v>21</v>
      </c>
      <c r="BY23" s="81" t="str">
        <f t="shared" si="48"/>
        <v>n/s</v>
      </c>
      <c r="BZ23" s="96">
        <f t="shared" si="49"/>
        <v>0</v>
      </c>
      <c r="CA23" s="83">
        <v>19</v>
      </c>
      <c r="CB23" s="83">
        <f t="shared" si="100"/>
        <v>-15</v>
      </c>
      <c r="CC23" s="81" t="str">
        <f t="shared" si="50"/>
        <v>n/s</v>
      </c>
      <c r="CD23" s="96">
        <f t="shared" si="51"/>
        <v>0</v>
      </c>
      <c r="CE23" s="82">
        <f t="shared" si="52"/>
        <v>0</v>
      </c>
      <c r="CF23" s="111">
        <f t="shared" si="53"/>
        <v>4</v>
      </c>
      <c r="CG23" s="112">
        <f t="shared" si="54"/>
        <v>0</v>
      </c>
      <c r="CH23" s="83">
        <v>19</v>
      </c>
      <c r="CI23" s="83">
        <f t="shared" si="101"/>
        <v>-15</v>
      </c>
      <c r="CJ23" s="81" t="str">
        <f t="shared" si="55"/>
        <v>n/s</v>
      </c>
      <c r="CK23" s="174">
        <f t="shared" si="102"/>
        <v>0</v>
      </c>
      <c r="CL23" s="82">
        <f t="shared" si="56"/>
        <v>0</v>
      </c>
      <c r="CM23" s="111">
        <f t="shared" si="57"/>
        <v>4</v>
      </c>
      <c r="CN23" s="112">
        <f t="shared" si="58"/>
        <v>0</v>
      </c>
      <c r="CO23" s="83">
        <v>19</v>
      </c>
      <c r="CP23" s="83">
        <f t="shared" si="103"/>
        <v>-16</v>
      </c>
      <c r="CQ23" s="81" t="str">
        <f t="shared" si="59"/>
        <v>n/s</v>
      </c>
      <c r="CR23" s="96">
        <f t="shared" si="60"/>
        <v>0</v>
      </c>
      <c r="CS23" s="82">
        <f t="shared" si="61"/>
        <v>0</v>
      </c>
      <c r="CT23" s="111">
        <f t="shared" si="62"/>
        <v>4</v>
      </c>
      <c r="CU23" s="112">
        <f t="shared" si="63"/>
        <v>0</v>
      </c>
      <c r="CV23" s="83">
        <v>19</v>
      </c>
      <c r="CW23" s="83">
        <f t="shared" si="104"/>
        <v>-15</v>
      </c>
      <c r="CX23" s="81" t="str">
        <f t="shared" si="64"/>
        <v>n/s</v>
      </c>
      <c r="CY23" s="96">
        <f t="shared" si="65"/>
        <v>0</v>
      </c>
      <c r="CZ23" s="82">
        <f t="shared" si="66"/>
        <v>0</v>
      </c>
      <c r="DA23" s="111">
        <f t="shared" si="67"/>
        <v>4</v>
      </c>
      <c r="DB23" s="112">
        <f t="shared" si="68"/>
        <v>0</v>
      </c>
      <c r="DC23" s="83">
        <v>19</v>
      </c>
      <c r="DD23" s="83">
        <f t="shared" si="105"/>
        <v>-15</v>
      </c>
      <c r="DE23" s="81" t="str">
        <f t="shared" si="69"/>
        <v>n/s</v>
      </c>
      <c r="DF23" s="96">
        <f t="shared" si="70"/>
        <v>0</v>
      </c>
      <c r="DG23" s="82">
        <f t="shared" si="71"/>
        <v>0</v>
      </c>
      <c r="DH23" s="111">
        <f t="shared" si="72"/>
        <v>4</v>
      </c>
      <c r="DI23" s="112">
        <f t="shared" si="73"/>
        <v>0</v>
      </c>
      <c r="DJ23" s="83">
        <v>19</v>
      </c>
      <c r="DK23" s="83">
        <f t="shared" si="106"/>
        <v>-15</v>
      </c>
      <c r="DL23" s="81" t="str">
        <f t="shared" si="74"/>
        <v>n/s</v>
      </c>
      <c r="DM23" s="96">
        <f t="shared" si="75"/>
        <v>0</v>
      </c>
      <c r="DN23" s="82">
        <f t="shared" si="76"/>
        <v>0</v>
      </c>
      <c r="DO23" s="111">
        <f t="shared" si="77"/>
        <v>4</v>
      </c>
      <c r="DP23" s="112">
        <f t="shared" si="78"/>
        <v>0</v>
      </c>
      <c r="DQ23" s="112">
        <v>19</v>
      </c>
      <c r="DR23" s="83">
        <f t="shared" si="107"/>
        <v>-15</v>
      </c>
      <c r="DS23" s="81" t="str">
        <f t="shared" si="79"/>
        <v>n/s</v>
      </c>
      <c r="DT23" s="82">
        <f t="shared" si="108"/>
        <v>0</v>
      </c>
      <c r="DU23" s="82">
        <f t="shared" si="80"/>
        <v>0</v>
      </c>
      <c r="DV23" s="84">
        <f t="shared" si="81"/>
        <v>4</v>
      </c>
      <c r="DW23" s="112">
        <f t="shared" si="82"/>
        <v>0</v>
      </c>
      <c r="DX23" s="83">
        <v>19</v>
      </c>
      <c r="DY23" s="83">
        <f t="shared" si="109"/>
        <v>-15</v>
      </c>
      <c r="DZ23" s="81" t="str">
        <f t="shared" si="83"/>
        <v>n/s</v>
      </c>
      <c r="EA23" s="96">
        <f t="shared" si="110"/>
        <v>0</v>
      </c>
      <c r="EB23" s="82" t="str">
        <f t="shared" si="84"/>
        <v xml:space="preserve"> </v>
      </c>
      <c r="EC23" s="84" t="str">
        <f t="shared" si="85"/>
        <v xml:space="preserve"> </v>
      </c>
      <c r="ED23" s="112" t="str">
        <f t="shared" si="86"/>
        <v xml:space="preserve"> </v>
      </c>
      <c r="EE23" s="83">
        <v>19</v>
      </c>
      <c r="EF23" s="83">
        <f t="shared" si="111"/>
        <v>-18</v>
      </c>
      <c r="EG23" s="81" t="str">
        <f t="shared" si="87"/>
        <v>n/s</v>
      </c>
      <c r="EH23" s="96">
        <f t="shared" si="112"/>
        <v>0</v>
      </c>
      <c r="EI23" s="82" t="str">
        <f t="shared" si="88"/>
        <v xml:space="preserve"> </v>
      </c>
      <c r="EJ23" s="84" t="str">
        <f t="shared" si="89"/>
        <v xml:space="preserve"> </v>
      </c>
      <c r="EK23" s="112" t="str">
        <f t="shared" si="90"/>
        <v xml:space="preserve"> </v>
      </c>
      <c r="EL23" s="83">
        <v>19</v>
      </c>
      <c r="EM23" s="83">
        <f t="shared" si="113"/>
        <v>-18</v>
      </c>
      <c r="EN23" s="86">
        <f t="shared" si="91"/>
        <v>-99</v>
      </c>
      <c r="EO23" s="65"/>
      <c r="EP23" s="87">
        <f t="shared" si="92"/>
        <v>-99</v>
      </c>
      <c r="EQ23" s="88">
        <f t="shared" si="93"/>
        <v>7</v>
      </c>
      <c r="ER23" s="89">
        <f t="shared" si="94"/>
        <v>23</v>
      </c>
      <c r="ES23" s="90">
        <f t="shared" si="95"/>
        <v>-99</v>
      </c>
      <c r="ET23" s="91">
        <v>19</v>
      </c>
      <c r="EU23" s="91">
        <v>1</v>
      </c>
      <c r="EV23" s="84">
        <f t="shared" si="96"/>
        <v>7</v>
      </c>
      <c r="EW23" s="92" t="str">
        <f t="shared" si="97"/>
        <v>Екатерина Щедровицкая</v>
      </c>
      <c r="EX23" s="93">
        <f t="shared" si="98"/>
        <v>21</v>
      </c>
    </row>
    <row r="24" spans="1:154" s="98" customFormat="1">
      <c r="A24" s="66">
        <v>20</v>
      </c>
      <c r="B24" s="167" t="s">
        <v>130</v>
      </c>
      <c r="C24" s="126">
        <v>16.5</v>
      </c>
      <c r="D24" s="126">
        <v>8.57</v>
      </c>
      <c r="E24" s="126">
        <v>16.57</v>
      </c>
      <c r="F24" s="127">
        <v>5.6</v>
      </c>
      <c r="G24" s="127">
        <v>14.4</v>
      </c>
      <c r="H24" s="127">
        <v>2.15</v>
      </c>
      <c r="I24" s="128">
        <v>13.3</v>
      </c>
      <c r="J24" s="69">
        <f t="shared" si="115"/>
        <v>117.0985</v>
      </c>
      <c r="K24" s="129">
        <f t="shared" si="0"/>
        <v>52.753599999999999</v>
      </c>
      <c r="L24" s="129">
        <f t="shared" si="114"/>
        <v>50.929588235294119</v>
      </c>
      <c r="M24" s="71"/>
      <c r="N24" s="115"/>
      <c r="O24" s="122" t="s">
        <v>131</v>
      </c>
      <c r="P24" s="171" t="s">
        <v>129</v>
      </c>
      <c r="Q24" s="73">
        <f t="shared" si="2"/>
        <v>52.753599999999999</v>
      </c>
      <c r="R24" s="73">
        <f t="shared" ref="R24:R30" si="116">SUM(L24:N24)*гандикап</f>
        <v>50.929588235294119</v>
      </c>
      <c r="S24" s="74"/>
      <c r="T24" s="74" t="s">
        <v>74</v>
      </c>
      <c r="U24" s="75">
        <v>22</v>
      </c>
      <c r="V24" s="76">
        <f t="shared" si="4"/>
        <v>0.99005939600794157</v>
      </c>
      <c r="W24" s="76">
        <f t="shared" si="5"/>
        <v>0.99121733912318655</v>
      </c>
      <c r="X24" s="76">
        <f t="shared" si="6"/>
        <v>0.98989436333158642</v>
      </c>
      <c r="Y24" s="77" t="s">
        <v>145</v>
      </c>
      <c r="Z24" s="78" t="str">
        <f t="shared" si="7"/>
        <v/>
      </c>
      <c r="AA24" s="79" t="str">
        <f t="shared" si="8"/>
        <v>n/s</v>
      </c>
      <c r="AB24" s="78" t="str">
        <f t="shared" si="9"/>
        <v/>
      </c>
      <c r="AC24" s="79" t="str">
        <f t="shared" si="10"/>
        <v>n/s</v>
      </c>
      <c r="AD24" s="77" t="s">
        <v>145</v>
      </c>
      <c r="AE24" s="78" t="str">
        <f t="shared" si="11"/>
        <v/>
      </c>
      <c r="AF24" s="79" t="str">
        <f t="shared" si="12"/>
        <v>n/s</v>
      </c>
      <c r="AG24" s="78" t="str">
        <f t="shared" si="13"/>
        <v/>
      </c>
      <c r="AH24" s="79" t="str">
        <f t="shared" si="14"/>
        <v>n/s</v>
      </c>
      <c r="AI24" s="77" t="s">
        <v>145</v>
      </c>
      <c r="AJ24" s="78" t="str">
        <f t="shared" si="15"/>
        <v/>
      </c>
      <c r="AK24" s="79" t="str">
        <f t="shared" si="16"/>
        <v>n/s</v>
      </c>
      <c r="AL24" s="78" t="str">
        <f t="shared" si="17"/>
        <v/>
      </c>
      <c r="AM24" s="79" t="str">
        <f t="shared" si="18"/>
        <v>n/s</v>
      </c>
      <c r="AN24" s="77" t="s">
        <v>145</v>
      </c>
      <c r="AO24" s="78" t="str">
        <f t="shared" si="19"/>
        <v/>
      </c>
      <c r="AP24" s="102" t="str">
        <f t="shared" si="20"/>
        <v>n/s</v>
      </c>
      <c r="AQ24" s="78" t="str">
        <f t="shared" si="21"/>
        <v/>
      </c>
      <c r="AR24" s="79" t="str">
        <f t="shared" si="22"/>
        <v>n/s</v>
      </c>
      <c r="AS24" s="77" t="s">
        <v>145</v>
      </c>
      <c r="AT24" s="78" t="str">
        <f t="shared" si="23"/>
        <v/>
      </c>
      <c r="AU24" s="79" t="str">
        <f t="shared" si="24"/>
        <v>n/s</v>
      </c>
      <c r="AV24" s="78" t="str">
        <f t="shared" si="25"/>
        <v/>
      </c>
      <c r="AW24" s="79" t="str">
        <f t="shared" si="26"/>
        <v>n/s</v>
      </c>
      <c r="AX24" s="99" t="s">
        <v>145</v>
      </c>
      <c r="AY24" s="78" t="str">
        <f t="shared" si="27"/>
        <v/>
      </c>
      <c r="AZ24" s="79" t="str">
        <f t="shared" si="28"/>
        <v>n/s</v>
      </c>
      <c r="BA24" s="78" t="str">
        <f t="shared" si="29"/>
        <v/>
      </c>
      <c r="BB24" s="79" t="str">
        <f t="shared" si="30"/>
        <v>n/s</v>
      </c>
      <c r="BC24" s="77" t="s">
        <v>146</v>
      </c>
      <c r="BD24" s="78" t="str">
        <f t="shared" si="31"/>
        <v/>
      </c>
      <c r="BE24" s="79" t="str">
        <f t="shared" si="32"/>
        <v>n/s</v>
      </c>
      <c r="BF24" s="78" t="str">
        <f t="shared" si="33"/>
        <v/>
      </c>
      <c r="BG24" s="79" t="str">
        <f t="shared" si="34"/>
        <v>n/s</v>
      </c>
      <c r="BH24" s="99">
        <v>0.56467592592592586</v>
      </c>
      <c r="BI24" s="78" t="str">
        <f t="shared" si="35"/>
        <v/>
      </c>
      <c r="BJ24" s="79" t="str">
        <f t="shared" si="36"/>
        <v>n/s</v>
      </c>
      <c r="BK24" s="78" t="str">
        <f t="shared" si="37"/>
        <v/>
      </c>
      <c r="BL24" s="79" t="str">
        <f t="shared" si="38"/>
        <v>n/s</v>
      </c>
      <c r="BM24" s="99"/>
      <c r="BN24" s="78" t="str">
        <f t="shared" si="39"/>
        <v/>
      </c>
      <c r="BO24" s="79" t="str">
        <f t="shared" si="40"/>
        <v>n/s</v>
      </c>
      <c r="BP24" s="78" t="str">
        <f t="shared" si="41"/>
        <v/>
      </c>
      <c r="BQ24" s="79" t="str">
        <f t="shared" si="42"/>
        <v>n/s</v>
      </c>
      <c r="BR24" s="99"/>
      <c r="BS24" s="78" t="str">
        <f t="shared" si="43"/>
        <v/>
      </c>
      <c r="BT24" s="79" t="str">
        <f t="shared" si="44"/>
        <v>n/s</v>
      </c>
      <c r="BU24" s="78" t="str">
        <f t="shared" si="45"/>
        <v/>
      </c>
      <c r="BV24" s="79" t="str">
        <f t="shared" si="46"/>
        <v>n/s</v>
      </c>
      <c r="BW24" s="33"/>
      <c r="BX24" s="80">
        <f t="shared" si="47"/>
        <v>22</v>
      </c>
      <c r="BY24" s="81" t="str">
        <f t="shared" si="48"/>
        <v>n/s</v>
      </c>
      <c r="BZ24" s="96">
        <f t="shared" si="49"/>
        <v>0</v>
      </c>
      <c r="CA24" s="83">
        <v>20</v>
      </c>
      <c r="CB24" s="83">
        <f t="shared" si="100"/>
        <v>-16</v>
      </c>
      <c r="CC24" s="81" t="str">
        <f t="shared" si="50"/>
        <v>n/s</v>
      </c>
      <c r="CD24" s="96">
        <f t="shared" si="51"/>
        <v>0</v>
      </c>
      <c r="CE24" s="82">
        <f t="shared" si="52"/>
        <v>0</v>
      </c>
      <c r="CF24" s="111">
        <f t="shared" si="53"/>
        <v>4</v>
      </c>
      <c r="CG24" s="112">
        <f t="shared" si="54"/>
        <v>0</v>
      </c>
      <c r="CH24" s="83">
        <v>20</v>
      </c>
      <c r="CI24" s="83">
        <f t="shared" si="101"/>
        <v>-16</v>
      </c>
      <c r="CJ24" s="81" t="str">
        <f t="shared" si="55"/>
        <v>n/s</v>
      </c>
      <c r="CK24" s="174">
        <f t="shared" si="102"/>
        <v>0</v>
      </c>
      <c r="CL24" s="82">
        <f t="shared" si="56"/>
        <v>0</v>
      </c>
      <c r="CM24" s="111">
        <f t="shared" si="57"/>
        <v>4</v>
      </c>
      <c r="CN24" s="112">
        <f t="shared" si="58"/>
        <v>0</v>
      </c>
      <c r="CO24" s="83">
        <v>20</v>
      </c>
      <c r="CP24" s="83">
        <f t="shared" si="103"/>
        <v>-17</v>
      </c>
      <c r="CQ24" s="81" t="str">
        <f t="shared" si="59"/>
        <v>n/s</v>
      </c>
      <c r="CR24" s="96">
        <f t="shared" si="60"/>
        <v>0</v>
      </c>
      <c r="CS24" s="82">
        <f t="shared" si="61"/>
        <v>0</v>
      </c>
      <c r="CT24" s="111">
        <f t="shared" si="62"/>
        <v>4</v>
      </c>
      <c r="CU24" s="112">
        <f t="shared" si="63"/>
        <v>0</v>
      </c>
      <c r="CV24" s="83">
        <v>20</v>
      </c>
      <c r="CW24" s="83">
        <f t="shared" si="104"/>
        <v>-16</v>
      </c>
      <c r="CX24" s="81" t="str">
        <f t="shared" si="64"/>
        <v>n/s</v>
      </c>
      <c r="CY24" s="96">
        <f t="shared" si="65"/>
        <v>0</v>
      </c>
      <c r="CZ24" s="82">
        <f t="shared" si="66"/>
        <v>0</v>
      </c>
      <c r="DA24" s="111">
        <f t="shared" si="67"/>
        <v>4</v>
      </c>
      <c r="DB24" s="112">
        <f t="shared" si="68"/>
        <v>0</v>
      </c>
      <c r="DC24" s="83">
        <v>20</v>
      </c>
      <c r="DD24" s="83">
        <f t="shared" si="105"/>
        <v>-16</v>
      </c>
      <c r="DE24" s="81" t="str">
        <f t="shared" si="69"/>
        <v>n/s</v>
      </c>
      <c r="DF24" s="96">
        <f t="shared" si="70"/>
        <v>0</v>
      </c>
      <c r="DG24" s="82">
        <f t="shared" si="71"/>
        <v>0</v>
      </c>
      <c r="DH24" s="111">
        <f t="shared" si="72"/>
        <v>4</v>
      </c>
      <c r="DI24" s="112">
        <f t="shared" si="73"/>
        <v>0</v>
      </c>
      <c r="DJ24" s="83">
        <v>20</v>
      </c>
      <c r="DK24" s="83">
        <f t="shared" si="106"/>
        <v>-16</v>
      </c>
      <c r="DL24" s="81" t="str">
        <f t="shared" si="74"/>
        <v>n/s</v>
      </c>
      <c r="DM24" s="96">
        <f t="shared" si="75"/>
        <v>0</v>
      </c>
      <c r="DN24" s="82">
        <f t="shared" si="76"/>
        <v>0</v>
      </c>
      <c r="DO24" s="111">
        <f t="shared" si="77"/>
        <v>4</v>
      </c>
      <c r="DP24" s="112">
        <f t="shared" si="78"/>
        <v>0</v>
      </c>
      <c r="DQ24" s="112">
        <v>20</v>
      </c>
      <c r="DR24" s="83">
        <f t="shared" si="107"/>
        <v>-16</v>
      </c>
      <c r="DS24" s="81" t="str">
        <f t="shared" si="79"/>
        <v>n/s</v>
      </c>
      <c r="DT24" s="82">
        <f t="shared" si="108"/>
        <v>0</v>
      </c>
      <c r="DU24" s="82">
        <f t="shared" si="80"/>
        <v>0</v>
      </c>
      <c r="DV24" s="84">
        <f t="shared" si="81"/>
        <v>4</v>
      </c>
      <c r="DW24" s="112">
        <f t="shared" si="82"/>
        <v>0</v>
      </c>
      <c r="DX24" s="83">
        <v>20</v>
      </c>
      <c r="DY24" s="83">
        <f t="shared" si="109"/>
        <v>-16</v>
      </c>
      <c r="DZ24" s="81" t="str">
        <f t="shared" si="83"/>
        <v>n/s</v>
      </c>
      <c r="EA24" s="96">
        <f t="shared" si="110"/>
        <v>0</v>
      </c>
      <c r="EB24" s="82" t="str">
        <f t="shared" si="84"/>
        <v xml:space="preserve"> </v>
      </c>
      <c r="EC24" s="84" t="str">
        <f t="shared" si="85"/>
        <v xml:space="preserve"> </v>
      </c>
      <c r="ED24" s="112" t="str">
        <f t="shared" si="86"/>
        <v xml:space="preserve"> </v>
      </c>
      <c r="EE24" s="83">
        <v>20</v>
      </c>
      <c r="EF24" s="83">
        <f t="shared" si="111"/>
        <v>-19</v>
      </c>
      <c r="EG24" s="81" t="str">
        <f t="shared" si="87"/>
        <v>n/s</v>
      </c>
      <c r="EH24" s="96">
        <f t="shared" si="112"/>
        <v>0</v>
      </c>
      <c r="EI24" s="82" t="str">
        <f t="shared" si="88"/>
        <v xml:space="preserve"> </v>
      </c>
      <c r="EJ24" s="84" t="str">
        <f t="shared" si="89"/>
        <v xml:space="preserve"> </v>
      </c>
      <c r="EK24" s="112" t="str">
        <f t="shared" si="90"/>
        <v xml:space="preserve"> </v>
      </c>
      <c r="EL24" s="83">
        <v>20</v>
      </c>
      <c r="EM24" s="83">
        <f t="shared" si="113"/>
        <v>-19</v>
      </c>
      <c r="EN24" s="86">
        <f t="shared" si="91"/>
        <v>-99</v>
      </c>
      <c r="EO24" s="65"/>
      <c r="EP24" s="87">
        <f t="shared" si="92"/>
        <v>-99</v>
      </c>
      <c r="EQ24" s="88">
        <f t="shared" si="93"/>
        <v>7</v>
      </c>
      <c r="ER24" s="89">
        <f t="shared" si="94"/>
        <v>23</v>
      </c>
      <c r="ES24" s="90">
        <f t="shared" si="95"/>
        <v>-99</v>
      </c>
      <c r="ET24" s="91">
        <v>20</v>
      </c>
      <c r="EU24" s="91">
        <v>1</v>
      </c>
      <c r="EV24" s="84">
        <f t="shared" si="96"/>
        <v>7</v>
      </c>
      <c r="EW24" s="92" t="str">
        <f t="shared" si="97"/>
        <v>Анна Позднякова</v>
      </c>
      <c r="EX24" s="93">
        <f t="shared" si="98"/>
        <v>22</v>
      </c>
    </row>
    <row r="25" spans="1:154" s="98" customFormat="1">
      <c r="A25" s="66">
        <v>21</v>
      </c>
      <c r="B25" s="72" t="s">
        <v>107</v>
      </c>
      <c r="C25" s="126">
        <v>16.5</v>
      </c>
      <c r="D25" s="126">
        <v>8.57</v>
      </c>
      <c r="E25" s="126">
        <v>16.57</v>
      </c>
      <c r="F25" s="127">
        <v>5.6</v>
      </c>
      <c r="G25" s="127">
        <v>14.4</v>
      </c>
      <c r="H25" s="124">
        <v>2.35</v>
      </c>
      <c r="I25" s="125">
        <v>10.8</v>
      </c>
      <c r="J25" s="69">
        <f t="shared" si="115"/>
        <v>117.0985</v>
      </c>
      <c r="K25" s="129">
        <f t="shared" si="0"/>
        <v>52.753599999999999</v>
      </c>
      <c r="L25" s="129">
        <f t="shared" si="114"/>
        <v>50.929588235294119</v>
      </c>
      <c r="M25" s="118">
        <f>L25*$M$2</f>
        <v>-5.0929588235294121</v>
      </c>
      <c r="N25" s="48"/>
      <c r="O25" s="122" t="s">
        <v>108</v>
      </c>
      <c r="P25" s="72" t="s">
        <v>64</v>
      </c>
      <c r="Q25" s="73">
        <f t="shared" si="2"/>
        <v>52.753599999999999</v>
      </c>
      <c r="R25" s="73">
        <f t="shared" si="116"/>
        <v>45.836629411764704</v>
      </c>
      <c r="S25" s="74"/>
      <c r="T25" s="74" t="s">
        <v>74</v>
      </c>
      <c r="U25" s="75">
        <v>0</v>
      </c>
      <c r="V25" s="76">
        <f t="shared" si="4"/>
        <v>0.99964855631873506</v>
      </c>
      <c r="W25" s="76">
        <f t="shared" si="5"/>
        <v>0.99968984457876175</v>
      </c>
      <c r="X25" s="76">
        <f t="shared" si="6"/>
        <v>0.98989436333158642</v>
      </c>
      <c r="Y25" s="99">
        <v>0.55972222222222223</v>
      </c>
      <c r="Z25" s="78" t="str">
        <f t="shared" si="7"/>
        <v/>
      </c>
      <c r="AA25" s="102" t="str">
        <f t="shared" si="8"/>
        <v>n/s</v>
      </c>
      <c r="AB25" s="78" t="str">
        <f t="shared" si="9"/>
        <v/>
      </c>
      <c r="AC25" s="79" t="str">
        <f t="shared" si="10"/>
        <v>n/s</v>
      </c>
      <c r="AD25" s="99">
        <v>0.50439814814814821</v>
      </c>
      <c r="AE25" s="78" t="str">
        <f t="shared" si="11"/>
        <v/>
      </c>
      <c r="AF25" s="79" t="str">
        <f t="shared" si="12"/>
        <v>n/s</v>
      </c>
      <c r="AG25" s="78" t="str">
        <f t="shared" si="13"/>
        <v/>
      </c>
      <c r="AH25" s="79" t="str">
        <f t="shared" si="14"/>
        <v>n/s</v>
      </c>
      <c r="AI25" s="77">
        <v>0.98067129629629635</v>
      </c>
      <c r="AJ25" s="78" t="str">
        <f t="shared" si="15"/>
        <v/>
      </c>
      <c r="AK25" s="79" t="str">
        <f t="shared" si="16"/>
        <v>n/s</v>
      </c>
      <c r="AL25" s="78" t="str">
        <f t="shared" si="17"/>
        <v/>
      </c>
      <c r="AM25" s="79" t="str">
        <f t="shared" si="18"/>
        <v>n/s</v>
      </c>
      <c r="AN25" s="77">
        <v>0.73686342592592602</v>
      </c>
      <c r="AO25" s="78" t="str">
        <f t="shared" si="19"/>
        <v/>
      </c>
      <c r="AP25" s="79" t="str">
        <f t="shared" si="20"/>
        <v>n/s</v>
      </c>
      <c r="AQ25" s="78" t="str">
        <f t="shared" si="21"/>
        <v/>
      </c>
      <c r="AR25" s="79" t="str">
        <f t="shared" si="22"/>
        <v>n/s</v>
      </c>
      <c r="AS25" s="99">
        <v>0.80298611111111118</v>
      </c>
      <c r="AT25" s="78" t="str">
        <f t="shared" si="23"/>
        <v/>
      </c>
      <c r="AU25" s="102" t="str">
        <f t="shared" si="24"/>
        <v>n/s</v>
      </c>
      <c r="AV25" s="78" t="str">
        <f t="shared" si="25"/>
        <v/>
      </c>
      <c r="AW25" s="79" t="str">
        <f t="shared" si="26"/>
        <v>n/s</v>
      </c>
      <c r="AX25" s="99">
        <v>0.72748842592592589</v>
      </c>
      <c r="AY25" s="78" t="str">
        <f t="shared" si="27"/>
        <v/>
      </c>
      <c r="AZ25" s="79" t="str">
        <f t="shared" si="28"/>
        <v>n/s</v>
      </c>
      <c r="BA25" s="78" t="str">
        <f t="shared" si="29"/>
        <v/>
      </c>
      <c r="BB25" s="79" t="str">
        <f t="shared" si="30"/>
        <v>n/s</v>
      </c>
      <c r="BC25" s="99">
        <v>0.67459490740740735</v>
      </c>
      <c r="BD25" s="78" t="str">
        <f t="shared" si="31"/>
        <v/>
      </c>
      <c r="BE25" s="79" t="str">
        <f t="shared" si="32"/>
        <v>n/s</v>
      </c>
      <c r="BF25" s="78" t="str">
        <f t="shared" si="33"/>
        <v/>
      </c>
      <c r="BG25" s="79" t="str">
        <f t="shared" si="34"/>
        <v>n/s</v>
      </c>
      <c r="BH25" s="99">
        <v>0.5400462962962963</v>
      </c>
      <c r="BI25" s="78" t="str">
        <f t="shared" si="35"/>
        <v/>
      </c>
      <c r="BJ25" s="79" t="str">
        <f t="shared" si="36"/>
        <v>n/s</v>
      </c>
      <c r="BK25" s="78" t="str">
        <f t="shared" si="37"/>
        <v/>
      </c>
      <c r="BL25" s="79" t="str">
        <f t="shared" si="38"/>
        <v>n/s</v>
      </c>
      <c r="BM25" s="99"/>
      <c r="BN25" s="78" t="str">
        <f t="shared" si="39"/>
        <v/>
      </c>
      <c r="BO25" s="79" t="str">
        <f t="shared" si="40"/>
        <v>n/s</v>
      </c>
      <c r="BP25" s="78" t="str">
        <f t="shared" si="41"/>
        <v/>
      </c>
      <c r="BQ25" s="79" t="str">
        <f t="shared" si="42"/>
        <v>n/s</v>
      </c>
      <c r="BR25" s="99"/>
      <c r="BS25" s="78" t="str">
        <f t="shared" si="43"/>
        <v/>
      </c>
      <c r="BT25" s="79" t="str">
        <f t="shared" si="44"/>
        <v>n/s</v>
      </c>
      <c r="BU25" s="78" t="str">
        <f t="shared" si="45"/>
        <v/>
      </c>
      <c r="BV25" s="79" t="str">
        <f t="shared" si="46"/>
        <v>n/s</v>
      </c>
      <c r="BW25" s="33"/>
      <c r="BX25" s="80">
        <f t="shared" si="47"/>
        <v>0</v>
      </c>
      <c r="BY25" s="81" t="str">
        <f t="shared" si="48"/>
        <v>n/s</v>
      </c>
      <c r="BZ25" s="96">
        <f t="shared" si="49"/>
        <v>0</v>
      </c>
      <c r="CA25" s="83">
        <v>21</v>
      </c>
      <c r="CB25" s="83">
        <f t="shared" si="100"/>
        <v>-17</v>
      </c>
      <c r="CC25" s="81" t="str">
        <f t="shared" si="50"/>
        <v>n/s</v>
      </c>
      <c r="CD25" s="96">
        <f t="shared" si="51"/>
        <v>0</v>
      </c>
      <c r="CE25" s="82">
        <f t="shared" si="52"/>
        <v>0</v>
      </c>
      <c r="CF25" s="111">
        <f t="shared" si="53"/>
        <v>4</v>
      </c>
      <c r="CG25" s="112">
        <f t="shared" si="54"/>
        <v>0</v>
      </c>
      <c r="CH25" s="83">
        <v>21</v>
      </c>
      <c r="CI25" s="83">
        <f t="shared" si="101"/>
        <v>-17</v>
      </c>
      <c r="CJ25" s="81" t="str">
        <f t="shared" si="55"/>
        <v>n/s</v>
      </c>
      <c r="CK25" s="174">
        <f t="shared" si="102"/>
        <v>0</v>
      </c>
      <c r="CL25" s="82">
        <f t="shared" si="56"/>
        <v>0</v>
      </c>
      <c r="CM25" s="111">
        <f t="shared" si="57"/>
        <v>4</v>
      </c>
      <c r="CN25" s="112">
        <f t="shared" si="58"/>
        <v>0</v>
      </c>
      <c r="CO25" s="83">
        <v>21</v>
      </c>
      <c r="CP25" s="83">
        <f t="shared" si="103"/>
        <v>-18</v>
      </c>
      <c r="CQ25" s="81" t="str">
        <f t="shared" si="59"/>
        <v>n/s</v>
      </c>
      <c r="CR25" s="96">
        <f t="shared" si="60"/>
        <v>0</v>
      </c>
      <c r="CS25" s="82">
        <f t="shared" si="61"/>
        <v>0</v>
      </c>
      <c r="CT25" s="111">
        <f t="shared" si="62"/>
        <v>4</v>
      </c>
      <c r="CU25" s="112">
        <f t="shared" si="63"/>
        <v>0</v>
      </c>
      <c r="CV25" s="83">
        <v>21</v>
      </c>
      <c r="CW25" s="83">
        <f t="shared" si="104"/>
        <v>-17</v>
      </c>
      <c r="CX25" s="81" t="str">
        <f t="shared" si="64"/>
        <v>n/s</v>
      </c>
      <c r="CY25" s="96">
        <f t="shared" si="65"/>
        <v>0</v>
      </c>
      <c r="CZ25" s="82">
        <f t="shared" si="66"/>
        <v>0</v>
      </c>
      <c r="DA25" s="111">
        <f t="shared" si="67"/>
        <v>4</v>
      </c>
      <c r="DB25" s="112">
        <f t="shared" si="68"/>
        <v>0</v>
      </c>
      <c r="DC25" s="83">
        <v>21</v>
      </c>
      <c r="DD25" s="83">
        <f t="shared" si="105"/>
        <v>-17</v>
      </c>
      <c r="DE25" s="81" t="str">
        <f t="shared" si="69"/>
        <v>n/s</v>
      </c>
      <c r="DF25" s="96">
        <f t="shared" si="70"/>
        <v>0</v>
      </c>
      <c r="DG25" s="82">
        <f t="shared" si="71"/>
        <v>0</v>
      </c>
      <c r="DH25" s="111">
        <f t="shared" si="72"/>
        <v>4</v>
      </c>
      <c r="DI25" s="112">
        <f t="shared" si="73"/>
        <v>0</v>
      </c>
      <c r="DJ25" s="83">
        <v>21</v>
      </c>
      <c r="DK25" s="83">
        <f t="shared" si="106"/>
        <v>-17</v>
      </c>
      <c r="DL25" s="81" t="str">
        <f t="shared" si="74"/>
        <v>n/s</v>
      </c>
      <c r="DM25" s="96">
        <f t="shared" si="75"/>
        <v>0</v>
      </c>
      <c r="DN25" s="82">
        <f t="shared" si="76"/>
        <v>0</v>
      </c>
      <c r="DO25" s="111">
        <f t="shared" si="77"/>
        <v>4</v>
      </c>
      <c r="DP25" s="112">
        <f t="shared" si="78"/>
        <v>0</v>
      </c>
      <c r="DQ25" s="112">
        <v>21</v>
      </c>
      <c r="DR25" s="83">
        <f t="shared" si="107"/>
        <v>-17</v>
      </c>
      <c r="DS25" s="81" t="str">
        <f t="shared" si="79"/>
        <v>n/s</v>
      </c>
      <c r="DT25" s="82">
        <f t="shared" si="108"/>
        <v>0</v>
      </c>
      <c r="DU25" s="82">
        <f t="shared" si="80"/>
        <v>0</v>
      </c>
      <c r="DV25" s="84">
        <f t="shared" si="81"/>
        <v>4</v>
      </c>
      <c r="DW25" s="112">
        <f t="shared" si="82"/>
        <v>0</v>
      </c>
      <c r="DX25" s="83">
        <v>21</v>
      </c>
      <c r="DY25" s="83">
        <f t="shared" si="109"/>
        <v>-17</v>
      </c>
      <c r="DZ25" s="81" t="str">
        <f t="shared" si="83"/>
        <v>n/s</v>
      </c>
      <c r="EA25" s="96">
        <f t="shared" si="110"/>
        <v>0</v>
      </c>
      <c r="EB25" s="82" t="str">
        <f t="shared" si="84"/>
        <v xml:space="preserve"> </v>
      </c>
      <c r="EC25" s="84" t="str">
        <f t="shared" si="85"/>
        <v xml:space="preserve"> </v>
      </c>
      <c r="ED25" s="112" t="str">
        <f t="shared" si="86"/>
        <v xml:space="preserve"> </v>
      </c>
      <c r="EE25" s="83">
        <v>21</v>
      </c>
      <c r="EF25" s="83">
        <f t="shared" si="111"/>
        <v>-20</v>
      </c>
      <c r="EG25" s="81" t="str">
        <f t="shared" si="87"/>
        <v>n/s</v>
      </c>
      <c r="EH25" s="96">
        <f t="shared" si="112"/>
        <v>0</v>
      </c>
      <c r="EI25" s="82" t="str">
        <f t="shared" si="88"/>
        <v xml:space="preserve"> </v>
      </c>
      <c r="EJ25" s="84" t="str">
        <f t="shared" si="89"/>
        <v xml:space="preserve"> </v>
      </c>
      <c r="EK25" s="112" t="str">
        <f t="shared" si="90"/>
        <v xml:space="preserve"> </v>
      </c>
      <c r="EL25" s="83">
        <v>21</v>
      </c>
      <c r="EM25" s="83">
        <f t="shared" si="113"/>
        <v>-20</v>
      </c>
      <c r="EN25" s="86">
        <f t="shared" si="91"/>
        <v>-99</v>
      </c>
      <c r="EO25" s="65">
        <v>1</v>
      </c>
      <c r="EP25" s="87">
        <f t="shared" si="92"/>
        <v>-98</v>
      </c>
      <c r="EQ25" s="88">
        <f t="shared" si="93"/>
        <v>5</v>
      </c>
      <c r="ER25" s="89">
        <f t="shared" si="94"/>
        <v>23</v>
      </c>
      <c r="ES25" s="90">
        <f t="shared" si="95"/>
        <v>-99</v>
      </c>
      <c r="ET25" s="91">
        <v>21</v>
      </c>
      <c r="EU25" s="91">
        <v>1</v>
      </c>
      <c r="EV25" s="84">
        <f t="shared" si="96"/>
        <v>5</v>
      </c>
      <c r="EW25" s="92" t="str">
        <f t="shared" si="97"/>
        <v>Александр Синицын</v>
      </c>
      <c r="EX25" s="93">
        <f t="shared" si="98"/>
        <v>0</v>
      </c>
    </row>
    <row r="26" spans="1:154" s="98" customFormat="1">
      <c r="A26" s="66">
        <v>22</v>
      </c>
      <c r="B26" s="160" t="s">
        <v>92</v>
      </c>
      <c r="C26" s="161">
        <v>16.079999999999998</v>
      </c>
      <c r="D26" s="161">
        <v>6.29</v>
      </c>
      <c r="E26" s="161">
        <v>16.57</v>
      </c>
      <c r="F26" s="162">
        <v>5.46</v>
      </c>
      <c r="G26" s="162">
        <v>13.31</v>
      </c>
      <c r="H26" s="162">
        <v>2.15</v>
      </c>
      <c r="I26" s="163">
        <v>14.7</v>
      </c>
      <c r="J26" s="69">
        <f t="shared" si="115"/>
        <v>95.807699999999997</v>
      </c>
      <c r="K26" s="70">
        <f t="shared" si="0"/>
        <v>56.329889999999999</v>
      </c>
      <c r="L26" s="70">
        <f t="shared" si="114"/>
        <v>53.434388235294115</v>
      </c>
      <c r="M26" s="71"/>
      <c r="N26" s="115"/>
      <c r="O26" s="122" t="s">
        <v>132</v>
      </c>
      <c r="P26" s="169" t="s">
        <v>134</v>
      </c>
      <c r="Q26" s="73">
        <f t="shared" si="2"/>
        <v>56.329889999999999</v>
      </c>
      <c r="R26" s="73">
        <f t="shared" si="116"/>
        <v>53.434388235294115</v>
      </c>
      <c r="S26" s="74"/>
      <c r="T26" s="74" t="s">
        <v>74</v>
      </c>
      <c r="U26" s="75">
        <v>14</v>
      </c>
      <c r="V26" s="76">
        <f t="shared" si="4"/>
        <v>0.98541046292485934</v>
      </c>
      <c r="W26" s="76">
        <f t="shared" si="5"/>
        <v>0.98710288817468061</v>
      </c>
      <c r="X26" s="76">
        <f t="shared" si="6"/>
        <v>0.98488232948910093</v>
      </c>
      <c r="Y26" s="99" t="s">
        <v>146</v>
      </c>
      <c r="Z26" s="78" t="str">
        <f t="shared" si="7"/>
        <v/>
      </c>
      <c r="AA26" s="79" t="str">
        <f t="shared" si="8"/>
        <v>n/s</v>
      </c>
      <c r="AB26" s="78" t="str">
        <f t="shared" si="9"/>
        <v/>
      </c>
      <c r="AC26" s="79" t="str">
        <f t="shared" si="10"/>
        <v>n/s</v>
      </c>
      <c r="AD26" s="99">
        <v>0.55212962962962964</v>
      </c>
      <c r="AE26" s="78" t="str">
        <f t="shared" si="11"/>
        <v/>
      </c>
      <c r="AF26" s="102" t="str">
        <f t="shared" si="12"/>
        <v>n/s</v>
      </c>
      <c r="AG26" s="78" t="str">
        <f t="shared" si="13"/>
        <v/>
      </c>
      <c r="AH26" s="79" t="str">
        <f t="shared" si="14"/>
        <v>n/s</v>
      </c>
      <c r="AI26" s="77" t="s">
        <v>146</v>
      </c>
      <c r="AJ26" s="78" t="str">
        <f t="shared" si="15"/>
        <v/>
      </c>
      <c r="AK26" s="79" t="str">
        <f t="shared" si="16"/>
        <v>n/s</v>
      </c>
      <c r="AL26" s="78" t="str">
        <f t="shared" si="17"/>
        <v/>
      </c>
      <c r="AM26" s="79" t="str">
        <f t="shared" si="18"/>
        <v>n/s</v>
      </c>
      <c r="AN26" s="77">
        <v>0.76232638888888893</v>
      </c>
      <c r="AO26" s="78" t="str">
        <f t="shared" si="19"/>
        <v/>
      </c>
      <c r="AP26" s="79" t="str">
        <f t="shared" si="20"/>
        <v>n/s</v>
      </c>
      <c r="AQ26" s="78" t="str">
        <f t="shared" si="21"/>
        <v/>
      </c>
      <c r="AR26" s="79" t="str">
        <f t="shared" si="22"/>
        <v>n/s</v>
      </c>
      <c r="AS26" s="99">
        <v>0.81076388888888884</v>
      </c>
      <c r="AT26" s="78" t="str">
        <f t="shared" si="23"/>
        <v/>
      </c>
      <c r="AU26" s="79" t="str">
        <f t="shared" si="24"/>
        <v>n/s</v>
      </c>
      <c r="AV26" s="78" t="str">
        <f t="shared" si="25"/>
        <v/>
      </c>
      <c r="AW26" s="79" t="str">
        <f t="shared" si="26"/>
        <v>n/s</v>
      </c>
      <c r="AX26" s="99">
        <v>0.74747685185185186</v>
      </c>
      <c r="AY26" s="78" t="str">
        <f t="shared" si="27"/>
        <v/>
      </c>
      <c r="AZ26" s="102" t="str">
        <f t="shared" si="28"/>
        <v>n/s</v>
      </c>
      <c r="BA26" s="78" t="str">
        <f t="shared" si="29"/>
        <v/>
      </c>
      <c r="BB26" s="79" t="str">
        <f t="shared" si="30"/>
        <v>n/s</v>
      </c>
      <c r="BC26" s="77">
        <v>0.74206018518518524</v>
      </c>
      <c r="BD26" s="78" t="str">
        <f t="shared" si="31"/>
        <v/>
      </c>
      <c r="BE26" s="79" t="str">
        <f t="shared" si="32"/>
        <v>n/s</v>
      </c>
      <c r="BF26" s="78" t="str">
        <f t="shared" si="33"/>
        <v/>
      </c>
      <c r="BG26" s="79" t="str">
        <f t="shared" si="34"/>
        <v>n/s</v>
      </c>
      <c r="BH26" s="77">
        <v>0.56452546296296291</v>
      </c>
      <c r="BI26" s="78" t="str">
        <f t="shared" si="35"/>
        <v/>
      </c>
      <c r="BJ26" s="79" t="str">
        <f t="shared" si="36"/>
        <v>n/s</v>
      </c>
      <c r="BK26" s="78" t="str">
        <f t="shared" si="37"/>
        <v/>
      </c>
      <c r="BL26" s="79" t="str">
        <f t="shared" si="38"/>
        <v>n/s</v>
      </c>
      <c r="BM26" s="99"/>
      <c r="BN26" s="78" t="str">
        <f t="shared" si="39"/>
        <v/>
      </c>
      <c r="BO26" s="79" t="str">
        <f t="shared" si="40"/>
        <v>n/s</v>
      </c>
      <c r="BP26" s="78" t="str">
        <f t="shared" si="41"/>
        <v/>
      </c>
      <c r="BQ26" s="79" t="str">
        <f t="shared" si="42"/>
        <v>n/s</v>
      </c>
      <c r="BR26" s="99"/>
      <c r="BS26" s="78" t="str">
        <f t="shared" si="43"/>
        <v/>
      </c>
      <c r="BT26" s="79" t="str">
        <f t="shared" si="44"/>
        <v>n/s</v>
      </c>
      <c r="BU26" s="78" t="str">
        <f t="shared" si="45"/>
        <v/>
      </c>
      <c r="BV26" s="79" t="str">
        <f t="shared" si="46"/>
        <v>n/s</v>
      </c>
      <c r="BW26" s="33"/>
      <c r="BX26" s="80">
        <f t="shared" si="47"/>
        <v>14</v>
      </c>
      <c r="BY26" s="81" t="str">
        <f t="shared" si="48"/>
        <v>n/s</v>
      </c>
      <c r="BZ26" s="96">
        <f t="shared" si="49"/>
        <v>0</v>
      </c>
      <c r="CA26" s="83">
        <v>22</v>
      </c>
      <c r="CB26" s="83">
        <f t="shared" si="100"/>
        <v>-18</v>
      </c>
      <c r="CC26" s="81" t="str">
        <f t="shared" si="50"/>
        <v>n/s</v>
      </c>
      <c r="CD26" s="96">
        <f t="shared" si="51"/>
        <v>0</v>
      </c>
      <c r="CE26" s="82">
        <f t="shared" si="52"/>
        <v>0</v>
      </c>
      <c r="CF26" s="111">
        <f t="shared" si="53"/>
        <v>4</v>
      </c>
      <c r="CG26" s="112">
        <f t="shared" si="54"/>
        <v>0</v>
      </c>
      <c r="CH26" s="83">
        <v>22</v>
      </c>
      <c r="CI26" s="83">
        <f t="shared" si="101"/>
        <v>-18</v>
      </c>
      <c r="CJ26" s="81" t="str">
        <f t="shared" si="55"/>
        <v>n/s</v>
      </c>
      <c r="CK26" s="174">
        <f t="shared" si="102"/>
        <v>0</v>
      </c>
      <c r="CL26" s="82">
        <f t="shared" si="56"/>
        <v>0</v>
      </c>
      <c r="CM26" s="111">
        <f t="shared" si="57"/>
        <v>4</v>
      </c>
      <c r="CN26" s="112">
        <f t="shared" si="58"/>
        <v>0</v>
      </c>
      <c r="CO26" s="83">
        <v>22</v>
      </c>
      <c r="CP26" s="83">
        <f t="shared" si="103"/>
        <v>-19</v>
      </c>
      <c r="CQ26" s="81" t="str">
        <f t="shared" si="59"/>
        <v>n/s</v>
      </c>
      <c r="CR26" s="96">
        <f t="shared" si="60"/>
        <v>0</v>
      </c>
      <c r="CS26" s="82">
        <f t="shared" si="61"/>
        <v>0</v>
      </c>
      <c r="CT26" s="111">
        <f t="shared" si="62"/>
        <v>4</v>
      </c>
      <c r="CU26" s="112">
        <f t="shared" si="63"/>
        <v>0</v>
      </c>
      <c r="CV26" s="83">
        <v>22</v>
      </c>
      <c r="CW26" s="83">
        <f t="shared" si="104"/>
        <v>-18</v>
      </c>
      <c r="CX26" s="81" t="str">
        <f t="shared" si="64"/>
        <v>n/s</v>
      </c>
      <c r="CY26" s="96">
        <f t="shared" si="65"/>
        <v>0</v>
      </c>
      <c r="CZ26" s="82">
        <f t="shared" si="66"/>
        <v>0</v>
      </c>
      <c r="DA26" s="111">
        <f t="shared" si="67"/>
        <v>4</v>
      </c>
      <c r="DB26" s="112">
        <f t="shared" si="68"/>
        <v>0</v>
      </c>
      <c r="DC26" s="83">
        <v>22</v>
      </c>
      <c r="DD26" s="83">
        <f t="shared" si="105"/>
        <v>-18</v>
      </c>
      <c r="DE26" s="81" t="str">
        <f t="shared" si="69"/>
        <v>n/s</v>
      </c>
      <c r="DF26" s="96">
        <f t="shared" si="70"/>
        <v>0</v>
      </c>
      <c r="DG26" s="82">
        <f t="shared" si="71"/>
        <v>0</v>
      </c>
      <c r="DH26" s="111">
        <f t="shared" si="72"/>
        <v>4</v>
      </c>
      <c r="DI26" s="112">
        <f t="shared" si="73"/>
        <v>0</v>
      </c>
      <c r="DJ26" s="83">
        <v>22</v>
      </c>
      <c r="DK26" s="83">
        <f t="shared" si="106"/>
        <v>-18</v>
      </c>
      <c r="DL26" s="81" t="str">
        <f t="shared" si="74"/>
        <v>n/s</v>
      </c>
      <c r="DM26" s="96">
        <f t="shared" si="75"/>
        <v>0</v>
      </c>
      <c r="DN26" s="82">
        <f t="shared" si="76"/>
        <v>0</v>
      </c>
      <c r="DO26" s="111">
        <f t="shared" si="77"/>
        <v>4</v>
      </c>
      <c r="DP26" s="112">
        <f t="shared" si="78"/>
        <v>0</v>
      </c>
      <c r="DQ26" s="112">
        <v>22</v>
      </c>
      <c r="DR26" s="83">
        <f t="shared" si="107"/>
        <v>-18</v>
      </c>
      <c r="DS26" s="81" t="str">
        <f t="shared" si="79"/>
        <v>n/s</v>
      </c>
      <c r="DT26" s="82">
        <f t="shared" si="108"/>
        <v>0</v>
      </c>
      <c r="DU26" s="82">
        <f t="shared" si="80"/>
        <v>0</v>
      </c>
      <c r="DV26" s="84">
        <f t="shared" si="81"/>
        <v>4</v>
      </c>
      <c r="DW26" s="112">
        <f t="shared" si="82"/>
        <v>0</v>
      </c>
      <c r="DX26" s="83">
        <v>22</v>
      </c>
      <c r="DY26" s="83">
        <f t="shared" si="109"/>
        <v>-18</v>
      </c>
      <c r="DZ26" s="81" t="str">
        <f t="shared" si="83"/>
        <v>n/s</v>
      </c>
      <c r="EA26" s="96">
        <f t="shared" si="110"/>
        <v>0</v>
      </c>
      <c r="EB26" s="82" t="str">
        <f t="shared" si="84"/>
        <v xml:space="preserve"> </v>
      </c>
      <c r="EC26" s="84" t="str">
        <f t="shared" si="85"/>
        <v xml:space="preserve"> </v>
      </c>
      <c r="ED26" s="112" t="str">
        <f t="shared" si="86"/>
        <v xml:space="preserve"> </v>
      </c>
      <c r="EE26" s="83">
        <v>22</v>
      </c>
      <c r="EF26" s="83">
        <f t="shared" si="111"/>
        <v>-21</v>
      </c>
      <c r="EG26" s="81" t="str">
        <f t="shared" si="87"/>
        <v>n/s</v>
      </c>
      <c r="EH26" s="96">
        <f t="shared" si="112"/>
        <v>0</v>
      </c>
      <c r="EI26" s="82" t="str">
        <f t="shared" si="88"/>
        <v xml:space="preserve"> </v>
      </c>
      <c r="EJ26" s="84" t="str">
        <f t="shared" si="89"/>
        <v xml:space="preserve"> </v>
      </c>
      <c r="EK26" s="112" t="str">
        <f t="shared" si="90"/>
        <v xml:space="preserve"> </v>
      </c>
      <c r="EL26" s="83">
        <v>22</v>
      </c>
      <c r="EM26" s="83">
        <f t="shared" si="113"/>
        <v>-21</v>
      </c>
      <c r="EN26" s="86">
        <f t="shared" si="91"/>
        <v>-99</v>
      </c>
      <c r="EO26" s="65">
        <v>1</v>
      </c>
      <c r="EP26" s="87">
        <f t="shared" si="92"/>
        <v>-98</v>
      </c>
      <c r="EQ26" s="88">
        <f t="shared" si="93"/>
        <v>5</v>
      </c>
      <c r="ER26" s="89">
        <f t="shared" si="94"/>
        <v>23</v>
      </c>
      <c r="ES26" s="90">
        <f t="shared" si="95"/>
        <v>-99</v>
      </c>
      <c r="ET26" s="91">
        <v>22</v>
      </c>
      <c r="EU26" s="91">
        <v>1</v>
      </c>
      <c r="EV26" s="84">
        <f t="shared" si="96"/>
        <v>5</v>
      </c>
      <c r="EW26" s="92" t="str">
        <f t="shared" si="97"/>
        <v>Рушан Жамалетдинов</v>
      </c>
      <c r="EX26" s="93">
        <f t="shared" si="98"/>
        <v>14</v>
      </c>
    </row>
    <row r="27" spans="1:154" s="98" customFormat="1">
      <c r="A27" s="66">
        <v>23</v>
      </c>
      <c r="B27" s="160" t="s">
        <v>92</v>
      </c>
      <c r="C27" s="161">
        <v>16.079999999999998</v>
      </c>
      <c r="D27" s="161">
        <v>6.29</v>
      </c>
      <c r="E27" s="161">
        <v>16.57</v>
      </c>
      <c r="F27" s="162">
        <v>5.46</v>
      </c>
      <c r="G27" s="162">
        <v>13.31</v>
      </c>
      <c r="H27" s="162">
        <v>2.15</v>
      </c>
      <c r="I27" s="163">
        <v>9.6</v>
      </c>
      <c r="J27" s="69">
        <f t="shared" si="115"/>
        <v>95.807699999999997</v>
      </c>
      <c r="K27" s="70">
        <f t="shared" si="0"/>
        <v>56.329889999999999</v>
      </c>
      <c r="L27" s="70">
        <f t="shared" si="114"/>
        <v>53.434388235294115</v>
      </c>
      <c r="M27" s="48"/>
      <c r="N27" s="48"/>
      <c r="O27" s="122" t="s">
        <v>93</v>
      </c>
      <c r="P27" s="170" t="s">
        <v>135</v>
      </c>
      <c r="Q27" s="73">
        <f t="shared" si="2"/>
        <v>56.329889999999999</v>
      </c>
      <c r="R27" s="73">
        <f t="shared" si="116"/>
        <v>53.434388235294115</v>
      </c>
      <c r="S27" s="74"/>
      <c r="T27" s="74" t="s">
        <v>74</v>
      </c>
      <c r="U27" s="75">
        <v>15</v>
      </c>
      <c r="V27" s="76">
        <f t="shared" si="4"/>
        <v>0.98541046292485934</v>
      </c>
      <c r="W27" s="76">
        <f t="shared" si="5"/>
        <v>0.98710288817468061</v>
      </c>
      <c r="X27" s="76">
        <f t="shared" si="6"/>
        <v>0.98488232948910093</v>
      </c>
      <c r="Y27" s="99">
        <v>0.5768402777777778</v>
      </c>
      <c r="Z27" s="78" t="str">
        <f t="shared" si="7"/>
        <v/>
      </c>
      <c r="AA27" s="79" t="str">
        <f t="shared" si="8"/>
        <v>n/s</v>
      </c>
      <c r="AB27" s="78" t="str">
        <f t="shared" si="9"/>
        <v/>
      </c>
      <c r="AC27" s="79" t="str">
        <f t="shared" si="10"/>
        <v>n/s</v>
      </c>
      <c r="AD27" s="99">
        <v>0.53506944444444449</v>
      </c>
      <c r="AE27" s="78" t="str">
        <f t="shared" si="11"/>
        <v/>
      </c>
      <c r="AF27" s="79" t="str">
        <f t="shared" si="12"/>
        <v>n/s</v>
      </c>
      <c r="AG27" s="78" t="str">
        <f t="shared" si="13"/>
        <v/>
      </c>
      <c r="AH27" s="79" t="str">
        <f t="shared" si="14"/>
        <v>n/s</v>
      </c>
      <c r="AI27" s="77" t="s">
        <v>145</v>
      </c>
      <c r="AJ27" s="78" t="str">
        <f t="shared" si="15"/>
        <v/>
      </c>
      <c r="AK27" s="102" t="str">
        <f t="shared" si="16"/>
        <v>n/s</v>
      </c>
      <c r="AL27" s="78" t="str">
        <f t="shared" si="17"/>
        <v/>
      </c>
      <c r="AM27" s="79" t="str">
        <f t="shared" si="18"/>
        <v>n/s</v>
      </c>
      <c r="AN27" s="77" t="s">
        <v>145</v>
      </c>
      <c r="AO27" s="78" t="str">
        <f t="shared" si="19"/>
        <v/>
      </c>
      <c r="AP27" s="79" t="str">
        <f t="shared" si="20"/>
        <v>n/s</v>
      </c>
      <c r="AQ27" s="78" t="str">
        <f t="shared" si="21"/>
        <v/>
      </c>
      <c r="AR27" s="79" t="str">
        <f t="shared" si="22"/>
        <v>n/s</v>
      </c>
      <c r="AS27" s="77" t="s">
        <v>145</v>
      </c>
      <c r="AT27" s="78" t="str">
        <f t="shared" si="23"/>
        <v/>
      </c>
      <c r="AU27" s="79" t="str">
        <f t="shared" si="24"/>
        <v>n/s</v>
      </c>
      <c r="AV27" s="78" t="str">
        <f t="shared" si="25"/>
        <v/>
      </c>
      <c r="AW27" s="79" t="str">
        <f t="shared" si="26"/>
        <v>n/s</v>
      </c>
      <c r="AX27" s="77" t="s">
        <v>145</v>
      </c>
      <c r="AY27" s="78" t="str">
        <f t="shared" si="27"/>
        <v/>
      </c>
      <c r="AZ27" s="79" t="str">
        <f t="shared" si="28"/>
        <v>n/s</v>
      </c>
      <c r="BA27" s="78" t="str">
        <f t="shared" si="29"/>
        <v/>
      </c>
      <c r="BB27" s="79" t="str">
        <f t="shared" si="30"/>
        <v>n/s</v>
      </c>
      <c r="BC27" s="77" t="s">
        <v>145</v>
      </c>
      <c r="BD27" s="78" t="str">
        <f t="shared" si="31"/>
        <v/>
      </c>
      <c r="BE27" s="102" t="str">
        <f t="shared" si="32"/>
        <v>n/s</v>
      </c>
      <c r="BF27" s="78" t="str">
        <f t="shared" si="33"/>
        <v/>
      </c>
      <c r="BG27" s="79" t="str">
        <f t="shared" si="34"/>
        <v>n/s</v>
      </c>
      <c r="BH27" s="77" t="s">
        <v>145</v>
      </c>
      <c r="BI27" s="78" t="str">
        <f t="shared" si="35"/>
        <v/>
      </c>
      <c r="BJ27" s="102" t="str">
        <f t="shared" si="36"/>
        <v>n/s</v>
      </c>
      <c r="BK27" s="78" t="str">
        <f t="shared" si="37"/>
        <v/>
      </c>
      <c r="BL27" s="79" t="str">
        <f t="shared" si="38"/>
        <v>n/s</v>
      </c>
      <c r="BM27" s="77"/>
      <c r="BN27" s="78" t="str">
        <f t="shared" si="39"/>
        <v/>
      </c>
      <c r="BO27" s="79" t="str">
        <f t="shared" si="40"/>
        <v>n/s</v>
      </c>
      <c r="BP27" s="78" t="str">
        <f t="shared" si="41"/>
        <v/>
      </c>
      <c r="BQ27" s="79" t="str">
        <f t="shared" si="42"/>
        <v>n/s</v>
      </c>
      <c r="BR27" s="99"/>
      <c r="BS27" s="78" t="str">
        <f t="shared" si="43"/>
        <v/>
      </c>
      <c r="BT27" s="79" t="str">
        <f t="shared" si="44"/>
        <v>n/s</v>
      </c>
      <c r="BU27" s="78" t="str">
        <f t="shared" si="45"/>
        <v/>
      </c>
      <c r="BV27" s="79" t="str">
        <f t="shared" si="46"/>
        <v>n/s</v>
      </c>
      <c r="BW27" s="33"/>
      <c r="BX27" s="80">
        <f t="shared" si="47"/>
        <v>15</v>
      </c>
      <c r="BY27" s="81" t="str">
        <f t="shared" si="48"/>
        <v>n/s</v>
      </c>
      <c r="BZ27" s="96">
        <f t="shared" si="49"/>
        <v>0</v>
      </c>
      <c r="CA27" s="83">
        <v>23</v>
      </c>
      <c r="CB27" s="83">
        <f t="shared" si="100"/>
        <v>-19</v>
      </c>
      <c r="CC27" s="81" t="str">
        <f t="shared" si="50"/>
        <v>n/s</v>
      </c>
      <c r="CD27" s="96">
        <f t="shared" si="51"/>
        <v>0</v>
      </c>
      <c r="CE27" s="82">
        <f t="shared" si="52"/>
        <v>0</v>
      </c>
      <c r="CF27" s="111">
        <f t="shared" si="53"/>
        <v>4</v>
      </c>
      <c r="CG27" s="112">
        <f t="shared" si="54"/>
        <v>0</v>
      </c>
      <c r="CH27" s="83">
        <v>23</v>
      </c>
      <c r="CI27" s="83">
        <f t="shared" si="101"/>
        <v>-19</v>
      </c>
      <c r="CJ27" s="81" t="str">
        <f t="shared" si="55"/>
        <v>n/s</v>
      </c>
      <c r="CK27" s="174">
        <f t="shared" si="102"/>
        <v>0</v>
      </c>
      <c r="CL27" s="82">
        <f t="shared" si="56"/>
        <v>0</v>
      </c>
      <c r="CM27" s="111">
        <f t="shared" si="57"/>
        <v>4</v>
      </c>
      <c r="CN27" s="112">
        <f t="shared" si="58"/>
        <v>0</v>
      </c>
      <c r="CO27" s="83">
        <v>23</v>
      </c>
      <c r="CP27" s="83">
        <f t="shared" si="103"/>
        <v>-20</v>
      </c>
      <c r="CQ27" s="81" t="str">
        <f t="shared" si="59"/>
        <v>n/s</v>
      </c>
      <c r="CR27" s="96">
        <f t="shared" si="60"/>
        <v>0</v>
      </c>
      <c r="CS27" s="82">
        <f t="shared" si="61"/>
        <v>0</v>
      </c>
      <c r="CT27" s="111">
        <f t="shared" si="62"/>
        <v>4</v>
      </c>
      <c r="CU27" s="112">
        <f t="shared" si="63"/>
        <v>0</v>
      </c>
      <c r="CV27" s="83">
        <v>23</v>
      </c>
      <c r="CW27" s="83">
        <f t="shared" si="104"/>
        <v>-19</v>
      </c>
      <c r="CX27" s="81" t="str">
        <f t="shared" si="64"/>
        <v>n/s</v>
      </c>
      <c r="CY27" s="96">
        <f t="shared" si="65"/>
        <v>0</v>
      </c>
      <c r="CZ27" s="82">
        <f t="shared" si="66"/>
        <v>0</v>
      </c>
      <c r="DA27" s="111">
        <f t="shared" si="67"/>
        <v>4</v>
      </c>
      <c r="DB27" s="112">
        <f t="shared" si="68"/>
        <v>0</v>
      </c>
      <c r="DC27" s="83">
        <v>23</v>
      </c>
      <c r="DD27" s="83">
        <f t="shared" si="105"/>
        <v>-19</v>
      </c>
      <c r="DE27" s="81" t="str">
        <f t="shared" si="69"/>
        <v>n/s</v>
      </c>
      <c r="DF27" s="96">
        <f t="shared" si="70"/>
        <v>0</v>
      </c>
      <c r="DG27" s="82">
        <f t="shared" si="71"/>
        <v>0</v>
      </c>
      <c r="DH27" s="111">
        <f t="shared" si="72"/>
        <v>4</v>
      </c>
      <c r="DI27" s="112">
        <f t="shared" si="73"/>
        <v>0</v>
      </c>
      <c r="DJ27" s="83">
        <v>23</v>
      </c>
      <c r="DK27" s="83">
        <f t="shared" si="106"/>
        <v>-19</v>
      </c>
      <c r="DL27" s="81" t="str">
        <f t="shared" si="74"/>
        <v>n/s</v>
      </c>
      <c r="DM27" s="96">
        <f t="shared" si="75"/>
        <v>0</v>
      </c>
      <c r="DN27" s="82">
        <f t="shared" si="76"/>
        <v>0</v>
      </c>
      <c r="DO27" s="111">
        <f t="shared" si="77"/>
        <v>4</v>
      </c>
      <c r="DP27" s="112">
        <f t="shared" si="78"/>
        <v>0</v>
      </c>
      <c r="DQ27" s="112">
        <v>23</v>
      </c>
      <c r="DR27" s="83">
        <f t="shared" si="107"/>
        <v>-19</v>
      </c>
      <c r="DS27" s="81" t="str">
        <f t="shared" si="79"/>
        <v>n/s</v>
      </c>
      <c r="DT27" s="82">
        <f t="shared" si="108"/>
        <v>0</v>
      </c>
      <c r="DU27" s="82">
        <f t="shared" si="80"/>
        <v>0</v>
      </c>
      <c r="DV27" s="84">
        <f t="shared" si="81"/>
        <v>4</v>
      </c>
      <c r="DW27" s="112">
        <f t="shared" si="82"/>
        <v>0</v>
      </c>
      <c r="DX27" s="83">
        <v>23</v>
      </c>
      <c r="DY27" s="83">
        <f t="shared" si="109"/>
        <v>-19</v>
      </c>
      <c r="DZ27" s="81" t="str">
        <f t="shared" si="83"/>
        <v>n/s</v>
      </c>
      <c r="EA27" s="96">
        <f t="shared" si="110"/>
        <v>0</v>
      </c>
      <c r="EB27" s="82" t="str">
        <f t="shared" si="84"/>
        <v xml:space="preserve"> </v>
      </c>
      <c r="EC27" s="84" t="str">
        <f t="shared" si="85"/>
        <v xml:space="preserve"> </v>
      </c>
      <c r="ED27" s="112" t="str">
        <f t="shared" si="86"/>
        <v xml:space="preserve"> </v>
      </c>
      <c r="EE27" s="83">
        <v>23</v>
      </c>
      <c r="EF27" s="83">
        <f t="shared" si="111"/>
        <v>-22</v>
      </c>
      <c r="EG27" s="81" t="str">
        <f t="shared" si="87"/>
        <v>n/s</v>
      </c>
      <c r="EH27" s="96">
        <f t="shared" si="112"/>
        <v>0</v>
      </c>
      <c r="EI27" s="82" t="str">
        <f t="shared" si="88"/>
        <v xml:space="preserve"> </v>
      </c>
      <c r="EJ27" s="84" t="str">
        <f t="shared" si="89"/>
        <v xml:space="preserve"> </v>
      </c>
      <c r="EK27" s="112" t="str">
        <f t="shared" si="90"/>
        <v xml:space="preserve"> </v>
      </c>
      <c r="EL27" s="83">
        <v>23</v>
      </c>
      <c r="EM27" s="83">
        <f t="shared" si="113"/>
        <v>-22</v>
      </c>
      <c r="EN27" s="86">
        <f t="shared" si="91"/>
        <v>-99</v>
      </c>
      <c r="EO27" s="65"/>
      <c r="EP27" s="87">
        <f t="shared" si="92"/>
        <v>-99</v>
      </c>
      <c r="EQ27" s="88">
        <f t="shared" si="93"/>
        <v>7</v>
      </c>
      <c r="ER27" s="89">
        <f t="shared" si="94"/>
        <v>23</v>
      </c>
      <c r="ES27" s="90">
        <f t="shared" si="95"/>
        <v>-99</v>
      </c>
      <c r="ET27" s="91">
        <v>23</v>
      </c>
      <c r="EU27" s="91">
        <v>1</v>
      </c>
      <c r="EV27" s="84">
        <f t="shared" si="96"/>
        <v>7</v>
      </c>
      <c r="EW27" s="92" t="str">
        <f t="shared" si="97"/>
        <v>Виктор Боев</v>
      </c>
      <c r="EX27" s="93">
        <f t="shared" si="98"/>
        <v>15</v>
      </c>
    </row>
    <row r="28" spans="1:154" s="98" customFormat="1">
      <c r="A28" s="66">
        <v>24</v>
      </c>
      <c r="B28" s="160" t="s">
        <v>92</v>
      </c>
      <c r="C28" s="161">
        <v>16.079999999999998</v>
      </c>
      <c r="D28" s="161">
        <v>6.29</v>
      </c>
      <c r="E28" s="161">
        <v>16.57</v>
      </c>
      <c r="F28" s="162">
        <v>5.46</v>
      </c>
      <c r="G28" s="162">
        <v>13.31</v>
      </c>
      <c r="H28" s="162">
        <v>2.15</v>
      </c>
      <c r="I28" s="163">
        <v>14.7</v>
      </c>
      <c r="J28" s="69">
        <f t="shared" si="115"/>
        <v>95.807699999999997</v>
      </c>
      <c r="K28" s="70">
        <f t="shared" si="0"/>
        <v>56.329889999999999</v>
      </c>
      <c r="L28" s="70">
        <f t="shared" si="114"/>
        <v>53.434388235294115</v>
      </c>
      <c r="M28" s="48"/>
      <c r="N28" s="48"/>
      <c r="O28" s="122" t="s">
        <v>133</v>
      </c>
      <c r="P28" s="169" t="s">
        <v>136</v>
      </c>
      <c r="Q28" s="73">
        <f t="shared" si="2"/>
        <v>56.329889999999999</v>
      </c>
      <c r="R28" s="73">
        <f t="shared" si="116"/>
        <v>53.434388235294115</v>
      </c>
      <c r="S28" s="74"/>
      <c r="T28" s="74" t="s">
        <v>74</v>
      </c>
      <c r="U28" s="75">
        <v>16</v>
      </c>
      <c r="V28" s="76">
        <f t="shared" si="4"/>
        <v>0.98541046292485934</v>
      </c>
      <c r="W28" s="76">
        <f t="shared" si="5"/>
        <v>0.98710288817468061</v>
      </c>
      <c r="X28" s="76">
        <f t="shared" si="6"/>
        <v>0.98488232948910093</v>
      </c>
      <c r="Y28" s="99" t="s">
        <v>146</v>
      </c>
      <c r="Z28" s="78" t="str">
        <f t="shared" si="7"/>
        <v/>
      </c>
      <c r="AA28" s="79" t="str">
        <f t="shared" si="8"/>
        <v>n/s</v>
      </c>
      <c r="AB28" s="78" t="str">
        <f t="shared" si="9"/>
        <v/>
      </c>
      <c r="AC28" s="79" t="str">
        <f t="shared" si="10"/>
        <v>n/s</v>
      </c>
      <c r="AD28" s="77" t="s">
        <v>145</v>
      </c>
      <c r="AE28" s="78" t="str">
        <f t="shared" si="11"/>
        <v/>
      </c>
      <c r="AF28" s="79" t="str">
        <f t="shared" si="12"/>
        <v>n/s</v>
      </c>
      <c r="AG28" s="78" t="str">
        <f t="shared" si="13"/>
        <v/>
      </c>
      <c r="AH28" s="79" t="str">
        <f t="shared" si="14"/>
        <v>n/s</v>
      </c>
      <c r="AI28" s="77" t="s">
        <v>146</v>
      </c>
      <c r="AJ28" s="78" t="str">
        <f t="shared" si="15"/>
        <v/>
      </c>
      <c r="AK28" s="79" t="str">
        <f t="shared" si="16"/>
        <v>n/s</v>
      </c>
      <c r="AL28" s="78" t="str">
        <f t="shared" si="17"/>
        <v/>
      </c>
      <c r="AM28" s="79" t="str">
        <f t="shared" si="18"/>
        <v>n/s</v>
      </c>
      <c r="AN28" s="77">
        <v>0.75608796296296299</v>
      </c>
      <c r="AO28" s="78" t="str">
        <f t="shared" si="19"/>
        <v/>
      </c>
      <c r="AP28" s="79" t="str">
        <f t="shared" si="20"/>
        <v>n/s</v>
      </c>
      <c r="AQ28" s="78" t="str">
        <f t="shared" si="21"/>
        <v/>
      </c>
      <c r="AR28" s="79" t="str">
        <f t="shared" si="22"/>
        <v>n/s</v>
      </c>
      <c r="AS28" s="99" t="s">
        <v>146</v>
      </c>
      <c r="AT28" s="78" t="str">
        <f t="shared" si="23"/>
        <v/>
      </c>
      <c r="AU28" s="79" t="str">
        <f t="shared" si="24"/>
        <v>n/s</v>
      </c>
      <c r="AV28" s="78" t="str">
        <f t="shared" si="25"/>
        <v/>
      </c>
      <c r="AW28" s="79" t="str">
        <f t="shared" si="26"/>
        <v>n/s</v>
      </c>
      <c r="AX28" s="77">
        <v>0.7575115740740741</v>
      </c>
      <c r="AY28" s="78" t="str">
        <f t="shared" si="27"/>
        <v/>
      </c>
      <c r="AZ28" s="79" t="str">
        <f t="shared" si="28"/>
        <v>n/s</v>
      </c>
      <c r="BA28" s="78" t="str">
        <f t="shared" si="29"/>
        <v/>
      </c>
      <c r="BB28" s="79" t="str">
        <f t="shared" si="30"/>
        <v>n/s</v>
      </c>
      <c r="BC28" s="99">
        <v>0.77684027777777775</v>
      </c>
      <c r="BD28" s="78" t="str">
        <f t="shared" si="31"/>
        <v/>
      </c>
      <c r="BE28" s="79" t="str">
        <f t="shared" si="32"/>
        <v>n/s</v>
      </c>
      <c r="BF28" s="78" t="str">
        <f t="shared" si="33"/>
        <v/>
      </c>
      <c r="BG28" s="79" t="str">
        <f t="shared" si="34"/>
        <v>n/s</v>
      </c>
      <c r="BH28" s="77">
        <v>0.56640046296296298</v>
      </c>
      <c r="BI28" s="78" t="str">
        <f t="shared" si="35"/>
        <v/>
      </c>
      <c r="BJ28" s="79" t="str">
        <f t="shared" si="36"/>
        <v>n/s</v>
      </c>
      <c r="BK28" s="78" t="str">
        <f t="shared" si="37"/>
        <v/>
      </c>
      <c r="BL28" s="79" t="str">
        <f t="shared" si="38"/>
        <v>n/s</v>
      </c>
      <c r="BM28" s="77"/>
      <c r="BN28" s="78" t="str">
        <f t="shared" si="39"/>
        <v/>
      </c>
      <c r="BO28" s="79" t="str">
        <f t="shared" si="40"/>
        <v>n/s</v>
      </c>
      <c r="BP28" s="78" t="str">
        <f t="shared" si="41"/>
        <v/>
      </c>
      <c r="BQ28" s="79" t="str">
        <f t="shared" si="42"/>
        <v>n/s</v>
      </c>
      <c r="BR28" s="99"/>
      <c r="BS28" s="78" t="str">
        <f t="shared" si="43"/>
        <v/>
      </c>
      <c r="BT28" s="79" t="str">
        <f t="shared" si="44"/>
        <v>n/s</v>
      </c>
      <c r="BU28" s="78" t="str">
        <f t="shared" si="45"/>
        <v/>
      </c>
      <c r="BV28" s="79" t="str">
        <f t="shared" si="46"/>
        <v>n/s</v>
      </c>
      <c r="BW28" s="33"/>
      <c r="BX28" s="80">
        <f t="shared" si="47"/>
        <v>16</v>
      </c>
      <c r="BY28" s="81" t="str">
        <f t="shared" si="48"/>
        <v>n/s</v>
      </c>
      <c r="BZ28" s="96">
        <f t="shared" si="49"/>
        <v>0</v>
      </c>
      <c r="CA28" s="83">
        <v>24</v>
      </c>
      <c r="CB28" s="83">
        <f t="shared" si="100"/>
        <v>-20</v>
      </c>
      <c r="CC28" s="81" t="str">
        <f t="shared" si="50"/>
        <v>n/s</v>
      </c>
      <c r="CD28" s="96">
        <f t="shared" si="51"/>
        <v>0</v>
      </c>
      <c r="CE28" s="82">
        <f t="shared" si="52"/>
        <v>0</v>
      </c>
      <c r="CF28" s="111">
        <f t="shared" si="53"/>
        <v>4</v>
      </c>
      <c r="CG28" s="112">
        <f t="shared" si="54"/>
        <v>0</v>
      </c>
      <c r="CH28" s="83">
        <v>24</v>
      </c>
      <c r="CI28" s="83">
        <f t="shared" si="101"/>
        <v>-20</v>
      </c>
      <c r="CJ28" s="81" t="str">
        <f t="shared" si="55"/>
        <v>n/s</v>
      </c>
      <c r="CK28" s="174">
        <f t="shared" si="102"/>
        <v>0</v>
      </c>
      <c r="CL28" s="82">
        <f t="shared" si="56"/>
        <v>0</v>
      </c>
      <c r="CM28" s="111">
        <f t="shared" si="57"/>
        <v>4</v>
      </c>
      <c r="CN28" s="112">
        <f t="shared" si="58"/>
        <v>0</v>
      </c>
      <c r="CO28" s="83">
        <v>24</v>
      </c>
      <c r="CP28" s="83">
        <f t="shared" si="103"/>
        <v>-21</v>
      </c>
      <c r="CQ28" s="81" t="str">
        <f t="shared" si="59"/>
        <v>n/s</v>
      </c>
      <c r="CR28" s="96">
        <f t="shared" si="60"/>
        <v>0</v>
      </c>
      <c r="CS28" s="82">
        <f t="shared" si="61"/>
        <v>0</v>
      </c>
      <c r="CT28" s="111">
        <f t="shared" si="62"/>
        <v>4</v>
      </c>
      <c r="CU28" s="112">
        <f t="shared" si="63"/>
        <v>0</v>
      </c>
      <c r="CV28" s="83">
        <v>24</v>
      </c>
      <c r="CW28" s="83">
        <f t="shared" si="104"/>
        <v>-20</v>
      </c>
      <c r="CX28" s="81" t="str">
        <f t="shared" si="64"/>
        <v>n/s</v>
      </c>
      <c r="CY28" s="96">
        <f t="shared" si="65"/>
        <v>0</v>
      </c>
      <c r="CZ28" s="82">
        <f t="shared" si="66"/>
        <v>0</v>
      </c>
      <c r="DA28" s="111">
        <f t="shared" si="67"/>
        <v>4</v>
      </c>
      <c r="DB28" s="112">
        <f t="shared" si="68"/>
        <v>0</v>
      </c>
      <c r="DC28" s="83">
        <v>24</v>
      </c>
      <c r="DD28" s="83">
        <f t="shared" si="105"/>
        <v>-20</v>
      </c>
      <c r="DE28" s="81" t="str">
        <f t="shared" si="69"/>
        <v>n/s</v>
      </c>
      <c r="DF28" s="96">
        <f t="shared" si="70"/>
        <v>0</v>
      </c>
      <c r="DG28" s="82">
        <f t="shared" si="71"/>
        <v>0</v>
      </c>
      <c r="DH28" s="111">
        <f t="shared" si="72"/>
        <v>4</v>
      </c>
      <c r="DI28" s="112">
        <f t="shared" si="73"/>
        <v>0</v>
      </c>
      <c r="DJ28" s="83">
        <v>24</v>
      </c>
      <c r="DK28" s="83">
        <f t="shared" si="106"/>
        <v>-20</v>
      </c>
      <c r="DL28" s="81" t="str">
        <f t="shared" si="74"/>
        <v>n/s</v>
      </c>
      <c r="DM28" s="96">
        <f t="shared" si="75"/>
        <v>0</v>
      </c>
      <c r="DN28" s="82">
        <f t="shared" si="76"/>
        <v>0</v>
      </c>
      <c r="DO28" s="111">
        <f t="shared" si="77"/>
        <v>4</v>
      </c>
      <c r="DP28" s="112">
        <f t="shared" si="78"/>
        <v>0</v>
      </c>
      <c r="DQ28" s="112">
        <v>24</v>
      </c>
      <c r="DR28" s="83">
        <f t="shared" si="107"/>
        <v>-20</v>
      </c>
      <c r="DS28" s="81" t="str">
        <f t="shared" si="79"/>
        <v>n/s</v>
      </c>
      <c r="DT28" s="82">
        <f t="shared" si="108"/>
        <v>0</v>
      </c>
      <c r="DU28" s="82">
        <f t="shared" si="80"/>
        <v>0</v>
      </c>
      <c r="DV28" s="84">
        <f t="shared" si="81"/>
        <v>4</v>
      </c>
      <c r="DW28" s="112">
        <f t="shared" si="82"/>
        <v>0</v>
      </c>
      <c r="DX28" s="83">
        <v>24</v>
      </c>
      <c r="DY28" s="83">
        <f t="shared" si="109"/>
        <v>-20</v>
      </c>
      <c r="DZ28" s="81" t="str">
        <f t="shared" si="83"/>
        <v>n/s</v>
      </c>
      <c r="EA28" s="96">
        <f t="shared" si="110"/>
        <v>0</v>
      </c>
      <c r="EB28" s="82" t="str">
        <f t="shared" si="84"/>
        <v xml:space="preserve"> </v>
      </c>
      <c r="EC28" s="84" t="str">
        <f t="shared" si="85"/>
        <v xml:space="preserve"> </v>
      </c>
      <c r="ED28" s="112" t="str">
        <f t="shared" si="86"/>
        <v xml:space="preserve"> </v>
      </c>
      <c r="EE28" s="83">
        <v>24</v>
      </c>
      <c r="EF28" s="83">
        <f t="shared" si="111"/>
        <v>-23</v>
      </c>
      <c r="EG28" s="81" t="str">
        <f t="shared" si="87"/>
        <v>n/s</v>
      </c>
      <c r="EH28" s="96">
        <f t="shared" si="112"/>
        <v>0</v>
      </c>
      <c r="EI28" s="82" t="str">
        <f t="shared" si="88"/>
        <v xml:space="preserve"> </v>
      </c>
      <c r="EJ28" s="84" t="str">
        <f t="shared" si="89"/>
        <v xml:space="preserve"> </v>
      </c>
      <c r="EK28" s="112" t="str">
        <f t="shared" si="90"/>
        <v xml:space="preserve"> </v>
      </c>
      <c r="EL28" s="83">
        <v>24</v>
      </c>
      <c r="EM28" s="83">
        <f t="shared" si="113"/>
        <v>-23</v>
      </c>
      <c r="EN28" s="86">
        <f t="shared" si="91"/>
        <v>-99</v>
      </c>
      <c r="EO28" s="65"/>
      <c r="EP28" s="87">
        <f t="shared" si="92"/>
        <v>-99</v>
      </c>
      <c r="EQ28" s="88">
        <f t="shared" si="93"/>
        <v>7</v>
      </c>
      <c r="ER28" s="89">
        <f t="shared" si="94"/>
        <v>23</v>
      </c>
      <c r="ES28" s="90">
        <f t="shared" si="95"/>
        <v>-99</v>
      </c>
      <c r="ET28" s="91">
        <v>24</v>
      </c>
      <c r="EU28" s="91">
        <v>1</v>
      </c>
      <c r="EV28" s="84">
        <f t="shared" si="96"/>
        <v>7</v>
      </c>
      <c r="EW28" s="92" t="str">
        <f t="shared" si="97"/>
        <v>Павел Камакин</v>
      </c>
      <c r="EX28" s="93">
        <f t="shared" si="98"/>
        <v>16</v>
      </c>
    </row>
    <row r="29" spans="1:154" s="98" customFormat="1">
      <c r="A29" s="66">
        <v>25</v>
      </c>
      <c r="B29" s="160" t="s">
        <v>92</v>
      </c>
      <c r="C29" s="161">
        <v>16.079999999999998</v>
      </c>
      <c r="D29" s="161">
        <v>6.29</v>
      </c>
      <c r="E29" s="161">
        <v>16.57</v>
      </c>
      <c r="F29" s="162">
        <v>5.46</v>
      </c>
      <c r="G29" s="162">
        <v>13.31</v>
      </c>
      <c r="H29" s="162">
        <v>2.15</v>
      </c>
      <c r="I29" s="163">
        <v>9.6</v>
      </c>
      <c r="J29" s="69">
        <f t="shared" si="115"/>
        <v>95.807699999999997</v>
      </c>
      <c r="K29" s="70">
        <f t="shared" si="0"/>
        <v>56.329889999999999</v>
      </c>
      <c r="L29" s="70">
        <f t="shared" si="114"/>
        <v>53.434388235294115</v>
      </c>
      <c r="M29" s="48"/>
      <c r="N29" s="48"/>
      <c r="O29" s="122" t="s">
        <v>94</v>
      </c>
      <c r="P29" s="169" t="s">
        <v>137</v>
      </c>
      <c r="Q29" s="73">
        <f t="shared" si="2"/>
        <v>56.329889999999999</v>
      </c>
      <c r="R29" s="73">
        <f t="shared" si="116"/>
        <v>53.434388235294115</v>
      </c>
      <c r="S29" s="74"/>
      <c r="T29" s="74" t="s">
        <v>74</v>
      </c>
      <c r="U29" s="75">
        <v>17</v>
      </c>
      <c r="V29" s="76">
        <f t="shared" si="4"/>
        <v>0.98541046292485934</v>
      </c>
      <c r="W29" s="76">
        <f t="shared" si="5"/>
        <v>0.98710288817468061</v>
      </c>
      <c r="X29" s="76">
        <f t="shared" si="6"/>
        <v>0.98488232948910093</v>
      </c>
      <c r="Y29" s="99" t="s">
        <v>146</v>
      </c>
      <c r="Z29" s="78" t="str">
        <f t="shared" si="7"/>
        <v/>
      </c>
      <c r="AA29" s="79" t="str">
        <f t="shared" si="8"/>
        <v>n/s</v>
      </c>
      <c r="AB29" s="78" t="str">
        <f t="shared" si="9"/>
        <v/>
      </c>
      <c r="AC29" s="79" t="str">
        <f t="shared" si="10"/>
        <v>n/s</v>
      </c>
      <c r="AD29" s="99">
        <v>0.61581018518518515</v>
      </c>
      <c r="AE29" s="78" t="str">
        <f t="shared" si="11"/>
        <v/>
      </c>
      <c r="AF29" s="79" t="str">
        <f t="shared" si="12"/>
        <v>n/s</v>
      </c>
      <c r="AG29" s="78" t="str">
        <f t="shared" si="13"/>
        <v/>
      </c>
      <c r="AH29" s="79" t="str">
        <f t="shared" si="14"/>
        <v>n/s</v>
      </c>
      <c r="AI29" s="99">
        <v>0.20682870370370368</v>
      </c>
      <c r="AJ29" s="78" t="str">
        <f t="shared" si="15"/>
        <v/>
      </c>
      <c r="AK29" s="79" t="str">
        <f t="shared" si="16"/>
        <v>n/s</v>
      </c>
      <c r="AL29" s="78" t="str">
        <f t="shared" si="17"/>
        <v/>
      </c>
      <c r="AM29" s="79" t="str">
        <f t="shared" si="18"/>
        <v>n/s</v>
      </c>
      <c r="AN29" s="77">
        <v>0.75011574074074072</v>
      </c>
      <c r="AO29" s="78" t="str">
        <f t="shared" si="19"/>
        <v/>
      </c>
      <c r="AP29" s="79" t="str">
        <f t="shared" si="20"/>
        <v>n/s</v>
      </c>
      <c r="AQ29" s="78" t="str">
        <f t="shared" si="21"/>
        <v/>
      </c>
      <c r="AR29" s="79" t="str">
        <f t="shared" si="22"/>
        <v>n/s</v>
      </c>
      <c r="AS29" s="99">
        <v>0.80648148148148147</v>
      </c>
      <c r="AT29" s="78" t="str">
        <f t="shared" si="23"/>
        <v/>
      </c>
      <c r="AU29" s="79" t="str">
        <f t="shared" si="24"/>
        <v>n/s</v>
      </c>
      <c r="AV29" s="78" t="str">
        <f t="shared" si="25"/>
        <v/>
      </c>
      <c r="AW29" s="79" t="str">
        <f t="shared" si="26"/>
        <v>n/s</v>
      </c>
      <c r="AX29" s="99">
        <v>0.74151620370370364</v>
      </c>
      <c r="AY29" s="78" t="str">
        <f t="shared" si="27"/>
        <v/>
      </c>
      <c r="AZ29" s="79" t="str">
        <f t="shared" si="28"/>
        <v>n/s</v>
      </c>
      <c r="BA29" s="78" t="str">
        <f t="shared" si="29"/>
        <v/>
      </c>
      <c r="BB29" s="79" t="str">
        <f t="shared" si="30"/>
        <v>n/s</v>
      </c>
      <c r="BC29" s="99">
        <v>0.70771990740740742</v>
      </c>
      <c r="BD29" s="78" t="str">
        <f t="shared" si="31"/>
        <v/>
      </c>
      <c r="BE29" s="79" t="str">
        <f t="shared" si="32"/>
        <v>n/s</v>
      </c>
      <c r="BF29" s="78" t="str">
        <f t="shared" si="33"/>
        <v/>
      </c>
      <c r="BG29" s="79" t="str">
        <f t="shared" si="34"/>
        <v>n/s</v>
      </c>
      <c r="BH29" s="77">
        <v>0.56863425925925926</v>
      </c>
      <c r="BI29" s="78" t="str">
        <f t="shared" si="35"/>
        <v/>
      </c>
      <c r="BJ29" s="79" t="str">
        <f t="shared" si="36"/>
        <v>n/s</v>
      </c>
      <c r="BK29" s="78" t="str">
        <f t="shared" si="37"/>
        <v/>
      </c>
      <c r="BL29" s="79" t="str">
        <f t="shared" si="38"/>
        <v>n/s</v>
      </c>
      <c r="BM29" s="77"/>
      <c r="BN29" s="78" t="str">
        <f t="shared" si="39"/>
        <v/>
      </c>
      <c r="BO29" s="79" t="str">
        <f t="shared" si="40"/>
        <v>n/s</v>
      </c>
      <c r="BP29" s="78" t="str">
        <f t="shared" si="41"/>
        <v/>
      </c>
      <c r="BQ29" s="79" t="str">
        <f t="shared" si="42"/>
        <v>n/s</v>
      </c>
      <c r="BR29" s="99"/>
      <c r="BS29" s="78" t="str">
        <f t="shared" si="43"/>
        <v/>
      </c>
      <c r="BT29" s="79" t="str">
        <f t="shared" si="44"/>
        <v>n/s</v>
      </c>
      <c r="BU29" s="78" t="str">
        <f t="shared" si="45"/>
        <v/>
      </c>
      <c r="BV29" s="79" t="str">
        <f t="shared" si="46"/>
        <v>n/s</v>
      </c>
      <c r="BW29" s="33"/>
      <c r="BX29" s="80">
        <f t="shared" si="47"/>
        <v>17</v>
      </c>
      <c r="BY29" s="81" t="str">
        <f t="shared" si="48"/>
        <v>n/s</v>
      </c>
      <c r="BZ29" s="96">
        <f t="shared" si="49"/>
        <v>0</v>
      </c>
      <c r="CA29" s="83">
        <v>25</v>
      </c>
      <c r="CB29" s="83">
        <f t="shared" si="100"/>
        <v>-21</v>
      </c>
      <c r="CC29" s="81" t="str">
        <f t="shared" si="50"/>
        <v>n/s</v>
      </c>
      <c r="CD29" s="96">
        <f t="shared" si="51"/>
        <v>0</v>
      </c>
      <c r="CE29" s="82">
        <f t="shared" si="52"/>
        <v>0</v>
      </c>
      <c r="CF29" s="111">
        <f t="shared" si="53"/>
        <v>4</v>
      </c>
      <c r="CG29" s="112">
        <f t="shared" si="54"/>
        <v>0</v>
      </c>
      <c r="CH29" s="83">
        <v>25</v>
      </c>
      <c r="CI29" s="83">
        <f t="shared" si="101"/>
        <v>-21</v>
      </c>
      <c r="CJ29" s="81" t="str">
        <f t="shared" si="55"/>
        <v>n/s</v>
      </c>
      <c r="CK29" s="174">
        <f t="shared" si="102"/>
        <v>0</v>
      </c>
      <c r="CL29" s="82">
        <f t="shared" si="56"/>
        <v>0</v>
      </c>
      <c r="CM29" s="111">
        <f t="shared" si="57"/>
        <v>4</v>
      </c>
      <c r="CN29" s="112">
        <f t="shared" si="58"/>
        <v>0</v>
      </c>
      <c r="CO29" s="83">
        <v>25</v>
      </c>
      <c r="CP29" s="83">
        <f t="shared" si="103"/>
        <v>-22</v>
      </c>
      <c r="CQ29" s="81" t="str">
        <f t="shared" si="59"/>
        <v>n/s</v>
      </c>
      <c r="CR29" s="96">
        <f t="shared" si="60"/>
        <v>0</v>
      </c>
      <c r="CS29" s="82">
        <f t="shared" si="61"/>
        <v>0</v>
      </c>
      <c r="CT29" s="111">
        <f t="shared" si="62"/>
        <v>4</v>
      </c>
      <c r="CU29" s="112">
        <f t="shared" si="63"/>
        <v>0</v>
      </c>
      <c r="CV29" s="83">
        <v>25</v>
      </c>
      <c r="CW29" s="83">
        <f t="shared" si="104"/>
        <v>-21</v>
      </c>
      <c r="CX29" s="81" t="str">
        <f t="shared" si="64"/>
        <v>n/s</v>
      </c>
      <c r="CY29" s="96">
        <f t="shared" si="65"/>
        <v>0</v>
      </c>
      <c r="CZ29" s="82">
        <f t="shared" si="66"/>
        <v>0</v>
      </c>
      <c r="DA29" s="111">
        <f t="shared" si="67"/>
        <v>4</v>
      </c>
      <c r="DB29" s="112">
        <f t="shared" si="68"/>
        <v>0</v>
      </c>
      <c r="DC29" s="83">
        <v>25</v>
      </c>
      <c r="DD29" s="83">
        <f t="shared" si="105"/>
        <v>-21</v>
      </c>
      <c r="DE29" s="81" t="str">
        <f t="shared" si="69"/>
        <v>n/s</v>
      </c>
      <c r="DF29" s="96">
        <f t="shared" si="70"/>
        <v>0</v>
      </c>
      <c r="DG29" s="82">
        <f t="shared" si="71"/>
        <v>0</v>
      </c>
      <c r="DH29" s="111">
        <f t="shared" si="72"/>
        <v>4</v>
      </c>
      <c r="DI29" s="112">
        <f t="shared" si="73"/>
        <v>0</v>
      </c>
      <c r="DJ29" s="83">
        <v>25</v>
      </c>
      <c r="DK29" s="83">
        <f t="shared" si="106"/>
        <v>-21</v>
      </c>
      <c r="DL29" s="81" t="str">
        <f t="shared" si="74"/>
        <v>n/s</v>
      </c>
      <c r="DM29" s="96">
        <f t="shared" si="75"/>
        <v>0</v>
      </c>
      <c r="DN29" s="82">
        <f t="shared" si="76"/>
        <v>0</v>
      </c>
      <c r="DO29" s="111">
        <f t="shared" si="77"/>
        <v>4</v>
      </c>
      <c r="DP29" s="112">
        <f t="shared" si="78"/>
        <v>0</v>
      </c>
      <c r="DQ29" s="112">
        <v>25</v>
      </c>
      <c r="DR29" s="83">
        <f t="shared" si="107"/>
        <v>-21</v>
      </c>
      <c r="DS29" s="81" t="str">
        <f t="shared" si="79"/>
        <v>n/s</v>
      </c>
      <c r="DT29" s="82">
        <f t="shared" si="108"/>
        <v>0</v>
      </c>
      <c r="DU29" s="82">
        <f t="shared" si="80"/>
        <v>0</v>
      </c>
      <c r="DV29" s="84">
        <f t="shared" si="81"/>
        <v>4</v>
      </c>
      <c r="DW29" s="112">
        <f t="shared" si="82"/>
        <v>0</v>
      </c>
      <c r="DX29" s="83">
        <v>25</v>
      </c>
      <c r="DY29" s="83">
        <f t="shared" si="109"/>
        <v>-21</v>
      </c>
      <c r="DZ29" s="81" t="str">
        <f t="shared" si="83"/>
        <v>n/s</v>
      </c>
      <c r="EA29" s="96">
        <f t="shared" si="110"/>
        <v>0</v>
      </c>
      <c r="EB29" s="82" t="str">
        <f t="shared" si="84"/>
        <v xml:space="preserve"> </v>
      </c>
      <c r="EC29" s="84" t="str">
        <f t="shared" si="85"/>
        <v xml:space="preserve"> </v>
      </c>
      <c r="ED29" s="112" t="str">
        <f t="shared" si="86"/>
        <v xml:space="preserve"> </v>
      </c>
      <c r="EE29" s="83">
        <v>25</v>
      </c>
      <c r="EF29" s="83">
        <f t="shared" si="111"/>
        <v>-24</v>
      </c>
      <c r="EG29" s="81" t="str">
        <f t="shared" si="87"/>
        <v>n/s</v>
      </c>
      <c r="EH29" s="96">
        <f t="shared" si="112"/>
        <v>0</v>
      </c>
      <c r="EI29" s="82" t="str">
        <f t="shared" si="88"/>
        <v xml:space="preserve"> </v>
      </c>
      <c r="EJ29" s="84" t="str">
        <f t="shared" si="89"/>
        <v xml:space="preserve"> </v>
      </c>
      <c r="EK29" s="112" t="str">
        <f t="shared" si="90"/>
        <v xml:space="preserve"> </v>
      </c>
      <c r="EL29" s="83">
        <v>25</v>
      </c>
      <c r="EM29" s="83">
        <f t="shared" si="113"/>
        <v>-24</v>
      </c>
      <c r="EN29" s="86">
        <f t="shared" si="91"/>
        <v>-99</v>
      </c>
      <c r="EO29" s="65"/>
      <c r="EP29" s="87">
        <f t="shared" si="92"/>
        <v>-99</v>
      </c>
      <c r="EQ29" s="88">
        <f t="shared" si="93"/>
        <v>7</v>
      </c>
      <c r="ER29" s="89">
        <f t="shared" si="94"/>
        <v>23</v>
      </c>
      <c r="ES29" s="90">
        <f t="shared" si="95"/>
        <v>-99</v>
      </c>
      <c r="ET29" s="91">
        <v>25</v>
      </c>
      <c r="EU29" s="91">
        <v>1</v>
      </c>
      <c r="EV29" s="84">
        <f t="shared" si="96"/>
        <v>7</v>
      </c>
      <c r="EW29" s="92" t="str">
        <f t="shared" si="97"/>
        <v>Юрий Селезнёв</v>
      </c>
      <c r="EX29" s="93">
        <f t="shared" si="98"/>
        <v>17</v>
      </c>
    </row>
    <row r="30" spans="1:154">
      <c r="A30" s="66">
        <v>26</v>
      </c>
      <c r="B30" s="48" t="s">
        <v>138</v>
      </c>
      <c r="C30" s="126">
        <v>16</v>
      </c>
      <c r="D30" s="126">
        <v>6</v>
      </c>
      <c r="E30" s="126">
        <v>16</v>
      </c>
      <c r="F30" s="127">
        <v>5.5</v>
      </c>
      <c r="G30" s="127">
        <v>12.8</v>
      </c>
      <c r="H30" s="124">
        <v>1.65</v>
      </c>
      <c r="I30" s="125">
        <v>8.9</v>
      </c>
      <c r="J30" s="69">
        <f t="shared" si="115"/>
        <v>92</v>
      </c>
      <c r="K30" s="129">
        <f t="shared" si="0"/>
        <v>58.003199999999993</v>
      </c>
      <c r="L30" s="129">
        <f t="shared" si="114"/>
        <v>53.882352941176471</v>
      </c>
      <c r="M30" s="48"/>
      <c r="N30" s="48"/>
      <c r="O30" s="122" t="s">
        <v>141</v>
      </c>
      <c r="P30" s="122" t="s">
        <v>139</v>
      </c>
      <c r="Q30" s="73">
        <f t="shared" si="2"/>
        <v>58.003199999999993</v>
      </c>
      <c r="R30" s="73">
        <f t="shared" si="116"/>
        <v>53.882352941176471</v>
      </c>
      <c r="S30" s="74"/>
      <c r="T30" s="74" t="s">
        <v>74</v>
      </c>
      <c r="U30" s="75">
        <v>25</v>
      </c>
      <c r="V30" s="76">
        <f t="shared" si="4"/>
        <v>0.98458363449390329</v>
      </c>
      <c r="W30" s="76">
        <f t="shared" si="5"/>
        <v>0.9863706474446392</v>
      </c>
      <c r="X30" s="76">
        <f t="shared" si="6"/>
        <v>0.98255463739567894</v>
      </c>
      <c r="Y30" s="99">
        <v>0.63420138888888888</v>
      </c>
      <c r="Z30" s="78" t="str">
        <f t="shared" si="7"/>
        <v/>
      </c>
      <c r="AA30" s="79" t="str">
        <f t="shared" si="8"/>
        <v>n/s</v>
      </c>
      <c r="AB30" s="78" t="str">
        <f t="shared" si="9"/>
        <v/>
      </c>
      <c r="AC30" s="79" t="str">
        <f t="shared" si="10"/>
        <v>n/s</v>
      </c>
      <c r="AD30" s="99">
        <v>0.53951388888888896</v>
      </c>
      <c r="AE30" s="78" t="str">
        <f t="shared" si="11"/>
        <v/>
      </c>
      <c r="AF30" s="79" t="str">
        <f t="shared" si="12"/>
        <v>n/s</v>
      </c>
      <c r="AG30" s="78" t="str">
        <f t="shared" si="13"/>
        <v/>
      </c>
      <c r="AH30" s="79" t="str">
        <f t="shared" si="14"/>
        <v>n/s</v>
      </c>
      <c r="AI30" s="99">
        <v>0.13724537037037035</v>
      </c>
      <c r="AJ30" s="78" t="str">
        <f t="shared" si="15"/>
        <v/>
      </c>
      <c r="AK30" s="79" t="str">
        <f t="shared" si="16"/>
        <v>n/s</v>
      </c>
      <c r="AL30" s="78" t="str">
        <f t="shared" si="17"/>
        <v/>
      </c>
      <c r="AM30" s="79" t="str">
        <f t="shared" si="18"/>
        <v>n/s</v>
      </c>
      <c r="AN30" s="77">
        <v>0.7503009259259259</v>
      </c>
      <c r="AO30" s="78" t="str">
        <f t="shared" si="19"/>
        <v/>
      </c>
      <c r="AP30" s="79" t="str">
        <f t="shared" si="20"/>
        <v>n/s</v>
      </c>
      <c r="AQ30" s="78" t="str">
        <f t="shared" si="21"/>
        <v/>
      </c>
      <c r="AR30" s="79" t="str">
        <f t="shared" si="22"/>
        <v>n/s</v>
      </c>
      <c r="AS30" s="99">
        <v>0.81327546296296294</v>
      </c>
      <c r="AT30" s="78" t="str">
        <f t="shared" si="23"/>
        <v/>
      </c>
      <c r="AU30" s="79" t="str">
        <f t="shared" si="24"/>
        <v>n/s</v>
      </c>
      <c r="AV30" s="78" t="str">
        <f t="shared" si="25"/>
        <v/>
      </c>
      <c r="AW30" s="79" t="str">
        <f t="shared" si="26"/>
        <v>n/s</v>
      </c>
      <c r="AX30" s="99">
        <v>0.74899305555555562</v>
      </c>
      <c r="AY30" s="78" t="str">
        <f t="shared" si="27"/>
        <v/>
      </c>
      <c r="AZ30" s="79" t="str">
        <f t="shared" si="28"/>
        <v>n/s</v>
      </c>
      <c r="BA30" s="78" t="str">
        <f t="shared" si="29"/>
        <v/>
      </c>
      <c r="BB30" s="79" t="str">
        <f t="shared" si="30"/>
        <v>n/s</v>
      </c>
      <c r="BC30" s="99">
        <v>0.73180555555555549</v>
      </c>
      <c r="BD30" s="78" t="str">
        <f t="shared" si="31"/>
        <v/>
      </c>
      <c r="BE30" s="79" t="str">
        <f t="shared" si="32"/>
        <v>n/s</v>
      </c>
      <c r="BF30" s="78" t="str">
        <f t="shared" si="33"/>
        <v/>
      </c>
      <c r="BG30" s="79" t="str">
        <f t="shared" si="34"/>
        <v>n/s</v>
      </c>
      <c r="BH30" s="77">
        <v>0.56251157407407404</v>
      </c>
      <c r="BI30" s="78" t="str">
        <f t="shared" si="35"/>
        <v/>
      </c>
      <c r="BJ30" s="79" t="str">
        <f t="shared" si="36"/>
        <v>n/s</v>
      </c>
      <c r="BK30" s="78" t="str">
        <f t="shared" si="37"/>
        <v/>
      </c>
      <c r="BL30" s="79" t="str">
        <f t="shared" si="38"/>
        <v>n/s</v>
      </c>
      <c r="BM30" s="77"/>
      <c r="BN30" s="78" t="str">
        <f t="shared" si="39"/>
        <v/>
      </c>
      <c r="BO30" s="79" t="str">
        <f t="shared" si="40"/>
        <v>n/s</v>
      </c>
      <c r="BP30" s="78" t="str">
        <f t="shared" si="41"/>
        <v/>
      </c>
      <c r="BQ30" s="79" t="str">
        <f t="shared" si="42"/>
        <v>n/s</v>
      </c>
      <c r="BR30" s="99"/>
      <c r="BS30" s="78" t="str">
        <f t="shared" si="43"/>
        <v/>
      </c>
      <c r="BT30" s="79" t="str">
        <f t="shared" si="44"/>
        <v>n/s</v>
      </c>
      <c r="BU30" s="78" t="str">
        <f t="shared" si="45"/>
        <v/>
      </c>
      <c r="BV30" s="79" t="str">
        <f t="shared" si="46"/>
        <v>n/s</v>
      </c>
      <c r="BW30" s="33"/>
      <c r="BX30" s="80">
        <f t="shared" si="47"/>
        <v>25</v>
      </c>
      <c r="BY30" s="81" t="str">
        <f t="shared" si="48"/>
        <v>n/s</v>
      </c>
      <c r="BZ30" s="96">
        <f t="shared" si="49"/>
        <v>0</v>
      </c>
      <c r="CA30" s="83">
        <v>26</v>
      </c>
      <c r="CB30" s="83">
        <f t="shared" si="100"/>
        <v>-22</v>
      </c>
      <c r="CC30" s="81" t="str">
        <f t="shared" si="50"/>
        <v>n/s</v>
      </c>
      <c r="CD30" s="96">
        <f t="shared" si="51"/>
        <v>0</v>
      </c>
      <c r="CE30" s="82">
        <f t="shared" si="52"/>
        <v>0</v>
      </c>
      <c r="CF30" s="111">
        <f t="shared" si="53"/>
        <v>4</v>
      </c>
      <c r="CG30" s="112">
        <f t="shared" si="54"/>
        <v>0</v>
      </c>
      <c r="CH30" s="83">
        <v>26</v>
      </c>
      <c r="CI30" s="83">
        <f t="shared" si="101"/>
        <v>-22</v>
      </c>
      <c r="CJ30" s="81" t="str">
        <f t="shared" si="55"/>
        <v>n/s</v>
      </c>
      <c r="CK30" s="174">
        <f t="shared" si="102"/>
        <v>0</v>
      </c>
      <c r="CL30" s="82">
        <f t="shared" si="56"/>
        <v>0</v>
      </c>
      <c r="CM30" s="111">
        <f t="shared" si="57"/>
        <v>4</v>
      </c>
      <c r="CN30" s="112">
        <f t="shared" si="58"/>
        <v>0</v>
      </c>
      <c r="CO30" s="83">
        <v>26</v>
      </c>
      <c r="CP30" s="83">
        <f t="shared" si="103"/>
        <v>-23</v>
      </c>
      <c r="CQ30" s="81" t="str">
        <f t="shared" si="59"/>
        <v>n/s</v>
      </c>
      <c r="CR30" s="96">
        <f t="shared" si="60"/>
        <v>0</v>
      </c>
      <c r="CS30" s="82">
        <f t="shared" si="61"/>
        <v>0</v>
      </c>
      <c r="CT30" s="111">
        <f t="shared" si="62"/>
        <v>4</v>
      </c>
      <c r="CU30" s="112">
        <f t="shared" si="63"/>
        <v>0</v>
      </c>
      <c r="CV30" s="83">
        <v>26</v>
      </c>
      <c r="CW30" s="83">
        <f t="shared" si="104"/>
        <v>-22</v>
      </c>
      <c r="CX30" s="81" t="str">
        <f t="shared" si="64"/>
        <v>n/s</v>
      </c>
      <c r="CY30" s="96">
        <f t="shared" si="65"/>
        <v>0</v>
      </c>
      <c r="CZ30" s="82">
        <f t="shared" si="66"/>
        <v>0</v>
      </c>
      <c r="DA30" s="111">
        <f t="shared" si="67"/>
        <v>4</v>
      </c>
      <c r="DB30" s="112">
        <f t="shared" si="68"/>
        <v>0</v>
      </c>
      <c r="DC30" s="83">
        <v>26</v>
      </c>
      <c r="DD30" s="83">
        <f t="shared" si="105"/>
        <v>-22</v>
      </c>
      <c r="DE30" s="81" t="str">
        <f t="shared" si="69"/>
        <v>n/s</v>
      </c>
      <c r="DF30" s="96">
        <f t="shared" si="70"/>
        <v>0</v>
      </c>
      <c r="DG30" s="82">
        <f t="shared" si="71"/>
        <v>0</v>
      </c>
      <c r="DH30" s="111">
        <f t="shared" si="72"/>
        <v>4</v>
      </c>
      <c r="DI30" s="112">
        <f t="shared" si="73"/>
        <v>0</v>
      </c>
      <c r="DJ30" s="83">
        <v>26</v>
      </c>
      <c r="DK30" s="83">
        <f t="shared" si="106"/>
        <v>-22</v>
      </c>
      <c r="DL30" s="81" t="str">
        <f t="shared" si="74"/>
        <v>n/s</v>
      </c>
      <c r="DM30" s="96">
        <f t="shared" si="75"/>
        <v>0</v>
      </c>
      <c r="DN30" s="82">
        <f t="shared" si="76"/>
        <v>0</v>
      </c>
      <c r="DO30" s="111">
        <f t="shared" si="77"/>
        <v>4</v>
      </c>
      <c r="DP30" s="112">
        <f t="shared" si="78"/>
        <v>0</v>
      </c>
      <c r="DQ30" s="112">
        <v>26</v>
      </c>
      <c r="DR30" s="83">
        <f t="shared" si="107"/>
        <v>-22</v>
      </c>
      <c r="DS30" s="81" t="str">
        <f t="shared" si="79"/>
        <v>n/s</v>
      </c>
      <c r="DT30" s="82">
        <f t="shared" si="108"/>
        <v>0</v>
      </c>
      <c r="DU30" s="82">
        <f t="shared" si="80"/>
        <v>0</v>
      </c>
      <c r="DV30" s="84">
        <f t="shared" si="81"/>
        <v>4</v>
      </c>
      <c r="DW30" s="112">
        <f t="shared" si="82"/>
        <v>0</v>
      </c>
      <c r="DX30" s="83">
        <v>26</v>
      </c>
      <c r="DY30" s="83">
        <f t="shared" si="109"/>
        <v>-22</v>
      </c>
      <c r="DZ30" s="81" t="str">
        <f t="shared" si="83"/>
        <v>n/s</v>
      </c>
      <c r="EA30" s="96">
        <f t="shared" si="110"/>
        <v>0</v>
      </c>
      <c r="EB30" s="82" t="str">
        <f t="shared" si="84"/>
        <v xml:space="preserve"> </v>
      </c>
      <c r="EC30" s="84" t="str">
        <f t="shared" si="85"/>
        <v xml:space="preserve"> </v>
      </c>
      <c r="ED30" s="112" t="str">
        <f t="shared" si="86"/>
        <v xml:space="preserve"> </v>
      </c>
      <c r="EE30" s="83">
        <v>26</v>
      </c>
      <c r="EF30" s="83">
        <f t="shared" si="111"/>
        <v>-25</v>
      </c>
      <c r="EG30" s="81" t="str">
        <f t="shared" si="87"/>
        <v>n/s</v>
      </c>
      <c r="EH30" s="96">
        <f t="shared" si="112"/>
        <v>0</v>
      </c>
      <c r="EI30" s="82" t="str">
        <f t="shared" si="88"/>
        <v xml:space="preserve"> </v>
      </c>
      <c r="EJ30" s="84" t="str">
        <f t="shared" si="89"/>
        <v xml:space="preserve"> </v>
      </c>
      <c r="EK30" s="112" t="str">
        <f t="shared" si="90"/>
        <v xml:space="preserve"> </v>
      </c>
      <c r="EL30" s="83">
        <v>26</v>
      </c>
      <c r="EM30" s="83">
        <f t="shared" si="113"/>
        <v>-25</v>
      </c>
      <c r="EN30" s="86">
        <f t="shared" si="91"/>
        <v>-99</v>
      </c>
      <c r="EO30" s="65">
        <v>2</v>
      </c>
      <c r="EP30" s="100">
        <f t="shared" si="92"/>
        <v>-97</v>
      </c>
      <c r="EQ30" s="88">
        <f t="shared" si="93"/>
        <v>4</v>
      </c>
      <c r="ER30" s="89">
        <f t="shared" si="94"/>
        <v>23</v>
      </c>
      <c r="ES30" s="90">
        <f t="shared" si="95"/>
        <v>-99</v>
      </c>
      <c r="ET30" s="91">
        <v>26</v>
      </c>
      <c r="EU30" s="91">
        <v>1</v>
      </c>
      <c r="EV30" s="84">
        <f t="shared" si="96"/>
        <v>4</v>
      </c>
      <c r="EW30" s="92" t="str">
        <f t="shared" si="97"/>
        <v>Вадим Восман</v>
      </c>
      <c r="EX30" s="93">
        <f t="shared" si="98"/>
        <v>25</v>
      </c>
    </row>
    <row r="31" spans="1:154">
      <c r="A31" s="66">
        <v>27</v>
      </c>
      <c r="B31" s="48" t="s">
        <v>138</v>
      </c>
      <c r="C31" s="126">
        <v>16</v>
      </c>
      <c r="D31" s="126">
        <v>6</v>
      </c>
      <c r="E31" s="126">
        <v>16</v>
      </c>
      <c r="F31" s="127">
        <v>5.5</v>
      </c>
      <c r="G31" s="127">
        <v>12.8</v>
      </c>
      <c r="H31" s="124">
        <v>1.65</v>
      </c>
      <c r="I31" s="125">
        <v>8.9</v>
      </c>
      <c r="J31" s="69">
        <f t="shared" si="115"/>
        <v>92</v>
      </c>
      <c r="K31" s="129">
        <f t="shared" si="0"/>
        <v>58.003199999999993</v>
      </c>
      <c r="L31" s="129">
        <f t="shared" si="114"/>
        <v>53.882352941176471</v>
      </c>
      <c r="M31" s="48"/>
      <c r="N31" s="48"/>
      <c r="O31" s="122" t="s">
        <v>142</v>
      </c>
      <c r="P31" s="122" t="s">
        <v>140</v>
      </c>
      <c r="Q31" s="73">
        <f t="shared" si="2"/>
        <v>58.003199999999993</v>
      </c>
      <c r="R31" s="73">
        <f>SUM(L31:O31)*гандикап</f>
        <v>53.882352941176471</v>
      </c>
      <c r="S31" s="74"/>
      <c r="T31" s="74" t="s">
        <v>74</v>
      </c>
      <c r="U31" s="75">
        <v>26</v>
      </c>
      <c r="V31" s="76">
        <f t="shared" si="4"/>
        <v>0.98458363449390329</v>
      </c>
      <c r="W31" s="76">
        <f t="shared" si="5"/>
        <v>0.9863706474446392</v>
      </c>
      <c r="X31" s="76">
        <f t="shared" si="6"/>
        <v>0.98255463739567894</v>
      </c>
      <c r="Y31" s="99">
        <v>0.62057870370370372</v>
      </c>
      <c r="Z31" s="78" t="str">
        <f t="shared" si="7"/>
        <v/>
      </c>
      <c r="AA31" s="79" t="str">
        <f t="shared" si="8"/>
        <v>n/s</v>
      </c>
      <c r="AB31" s="78" t="str">
        <f t="shared" si="9"/>
        <v/>
      </c>
      <c r="AC31" s="79" t="str">
        <f t="shared" si="10"/>
        <v>n/s</v>
      </c>
      <c r="AD31" s="77" t="s">
        <v>145</v>
      </c>
      <c r="AE31" s="78" t="str">
        <f t="shared" si="11"/>
        <v/>
      </c>
      <c r="AF31" s="79" t="str">
        <f t="shared" si="12"/>
        <v>n/s</v>
      </c>
      <c r="AG31" s="78" t="str">
        <f t="shared" si="13"/>
        <v/>
      </c>
      <c r="AH31" s="79" t="str">
        <f t="shared" si="14"/>
        <v>n/s</v>
      </c>
      <c r="AI31" s="77" t="s">
        <v>145</v>
      </c>
      <c r="AJ31" s="78" t="str">
        <f t="shared" si="15"/>
        <v/>
      </c>
      <c r="AK31" s="79" t="str">
        <f t="shared" si="16"/>
        <v>n/s</v>
      </c>
      <c r="AL31" s="78" t="str">
        <f t="shared" si="17"/>
        <v/>
      </c>
      <c r="AM31" s="79" t="str">
        <f t="shared" si="18"/>
        <v>n/s</v>
      </c>
      <c r="AN31" s="77" t="s">
        <v>146</v>
      </c>
      <c r="AO31" s="78" t="str">
        <f t="shared" si="19"/>
        <v/>
      </c>
      <c r="AP31" s="79" t="str">
        <f t="shared" si="20"/>
        <v>n/s</v>
      </c>
      <c r="AQ31" s="78" t="str">
        <f t="shared" si="21"/>
        <v/>
      </c>
      <c r="AR31" s="79" t="str">
        <f t="shared" si="22"/>
        <v>n/s</v>
      </c>
      <c r="AS31" s="99">
        <v>0.81309027777777787</v>
      </c>
      <c r="AT31" s="78" t="str">
        <f t="shared" si="23"/>
        <v/>
      </c>
      <c r="AU31" s="79" t="str">
        <f t="shared" si="24"/>
        <v>n/s</v>
      </c>
      <c r="AV31" s="78" t="str">
        <f t="shared" si="25"/>
        <v/>
      </c>
      <c r="AW31" s="79" t="str">
        <f t="shared" si="26"/>
        <v>n/s</v>
      </c>
      <c r="AX31" s="99">
        <v>0.75050925925925915</v>
      </c>
      <c r="AY31" s="78" t="str">
        <f t="shared" si="27"/>
        <v/>
      </c>
      <c r="AZ31" s="79" t="str">
        <f t="shared" si="28"/>
        <v>n/s</v>
      </c>
      <c r="BA31" s="78" t="str">
        <f t="shared" si="29"/>
        <v/>
      </c>
      <c r="BB31" s="79" t="str">
        <f t="shared" si="30"/>
        <v>n/s</v>
      </c>
      <c r="BC31" s="99">
        <v>0.79412037037037031</v>
      </c>
      <c r="BD31" s="78" t="str">
        <f t="shared" si="31"/>
        <v/>
      </c>
      <c r="BE31" s="79" t="str">
        <f t="shared" si="32"/>
        <v>n/s</v>
      </c>
      <c r="BF31" s="78" t="str">
        <f t="shared" si="33"/>
        <v/>
      </c>
      <c r="BG31" s="79" t="str">
        <f t="shared" si="34"/>
        <v>n/s</v>
      </c>
      <c r="BH31" s="99">
        <v>0.56056712962962962</v>
      </c>
      <c r="BI31" s="78" t="str">
        <f t="shared" si="35"/>
        <v/>
      </c>
      <c r="BJ31" s="79" t="str">
        <f t="shared" si="36"/>
        <v>n/s</v>
      </c>
      <c r="BK31" s="78" t="str">
        <f t="shared" si="37"/>
        <v/>
      </c>
      <c r="BL31" s="79" t="str">
        <f t="shared" si="38"/>
        <v>n/s</v>
      </c>
      <c r="BM31" s="99"/>
      <c r="BN31" s="78" t="str">
        <f t="shared" si="39"/>
        <v/>
      </c>
      <c r="BO31" s="79" t="str">
        <f t="shared" si="40"/>
        <v>n/s</v>
      </c>
      <c r="BP31" s="78" t="str">
        <f t="shared" si="41"/>
        <v/>
      </c>
      <c r="BQ31" s="79" t="str">
        <f t="shared" si="42"/>
        <v>n/s</v>
      </c>
      <c r="BR31" s="99"/>
      <c r="BS31" s="78" t="str">
        <f t="shared" si="43"/>
        <v/>
      </c>
      <c r="BT31" s="79" t="str">
        <f t="shared" si="44"/>
        <v>n/s</v>
      </c>
      <c r="BU31" s="78" t="str">
        <f t="shared" si="45"/>
        <v/>
      </c>
      <c r="BV31" s="79" t="str">
        <f t="shared" si="46"/>
        <v>n/s</v>
      </c>
      <c r="BW31" s="33"/>
      <c r="BX31" s="80">
        <f t="shared" si="47"/>
        <v>26</v>
      </c>
      <c r="BY31" s="81" t="str">
        <f t="shared" si="48"/>
        <v>n/s</v>
      </c>
      <c r="BZ31" s="96">
        <f t="shared" si="49"/>
        <v>0</v>
      </c>
      <c r="CA31" s="83">
        <v>27</v>
      </c>
      <c r="CB31" s="83">
        <f t="shared" si="100"/>
        <v>-23</v>
      </c>
      <c r="CC31" s="81" t="str">
        <f t="shared" si="50"/>
        <v>n/s</v>
      </c>
      <c r="CD31" s="96">
        <f t="shared" si="51"/>
        <v>0</v>
      </c>
      <c r="CE31" s="82">
        <f t="shared" si="52"/>
        <v>0</v>
      </c>
      <c r="CF31" s="111">
        <f t="shared" si="53"/>
        <v>4</v>
      </c>
      <c r="CG31" s="112">
        <f t="shared" si="54"/>
        <v>0</v>
      </c>
      <c r="CH31" s="83">
        <v>27</v>
      </c>
      <c r="CI31" s="83">
        <f t="shared" si="101"/>
        <v>-23</v>
      </c>
      <c r="CJ31" s="81" t="str">
        <f t="shared" si="55"/>
        <v>n/s</v>
      </c>
      <c r="CK31" s="174">
        <f t="shared" si="102"/>
        <v>0</v>
      </c>
      <c r="CL31" s="82">
        <f t="shared" si="56"/>
        <v>0</v>
      </c>
      <c r="CM31" s="111">
        <f t="shared" si="57"/>
        <v>4</v>
      </c>
      <c r="CN31" s="112">
        <f t="shared" si="58"/>
        <v>0</v>
      </c>
      <c r="CO31" s="83">
        <v>27</v>
      </c>
      <c r="CP31" s="83">
        <f t="shared" si="103"/>
        <v>-24</v>
      </c>
      <c r="CQ31" s="81" t="str">
        <f t="shared" si="59"/>
        <v>n/s</v>
      </c>
      <c r="CR31" s="96">
        <f t="shared" si="60"/>
        <v>0</v>
      </c>
      <c r="CS31" s="82">
        <f t="shared" si="61"/>
        <v>0</v>
      </c>
      <c r="CT31" s="111">
        <f t="shared" si="62"/>
        <v>4</v>
      </c>
      <c r="CU31" s="112">
        <f t="shared" si="63"/>
        <v>0</v>
      </c>
      <c r="CV31" s="83">
        <v>27</v>
      </c>
      <c r="CW31" s="83">
        <f t="shared" si="104"/>
        <v>-23</v>
      </c>
      <c r="CX31" s="81" t="str">
        <f t="shared" si="64"/>
        <v>n/s</v>
      </c>
      <c r="CY31" s="96">
        <f t="shared" si="65"/>
        <v>0</v>
      </c>
      <c r="CZ31" s="82">
        <f t="shared" si="66"/>
        <v>0</v>
      </c>
      <c r="DA31" s="111">
        <f t="shared" si="67"/>
        <v>4</v>
      </c>
      <c r="DB31" s="112">
        <f t="shared" si="68"/>
        <v>0</v>
      </c>
      <c r="DC31" s="83">
        <v>27</v>
      </c>
      <c r="DD31" s="83">
        <f t="shared" si="105"/>
        <v>-23</v>
      </c>
      <c r="DE31" s="81" t="str">
        <f t="shared" si="69"/>
        <v>n/s</v>
      </c>
      <c r="DF31" s="96">
        <f t="shared" si="70"/>
        <v>0</v>
      </c>
      <c r="DG31" s="82">
        <f t="shared" si="71"/>
        <v>0</v>
      </c>
      <c r="DH31" s="111">
        <f t="shared" si="72"/>
        <v>4</v>
      </c>
      <c r="DI31" s="112">
        <f t="shared" si="73"/>
        <v>0</v>
      </c>
      <c r="DJ31" s="83">
        <v>27</v>
      </c>
      <c r="DK31" s="83">
        <f t="shared" si="106"/>
        <v>-23</v>
      </c>
      <c r="DL31" s="81" t="str">
        <f t="shared" si="74"/>
        <v>n/s</v>
      </c>
      <c r="DM31" s="96">
        <f t="shared" si="75"/>
        <v>0</v>
      </c>
      <c r="DN31" s="82">
        <f t="shared" si="76"/>
        <v>0</v>
      </c>
      <c r="DO31" s="111">
        <f t="shared" si="77"/>
        <v>4</v>
      </c>
      <c r="DP31" s="112">
        <f t="shared" si="78"/>
        <v>0</v>
      </c>
      <c r="DQ31" s="112">
        <v>27</v>
      </c>
      <c r="DR31" s="83">
        <f t="shared" si="107"/>
        <v>-23</v>
      </c>
      <c r="DS31" s="81" t="str">
        <f t="shared" si="79"/>
        <v>n/s</v>
      </c>
      <c r="DT31" s="82">
        <f t="shared" si="108"/>
        <v>0</v>
      </c>
      <c r="DU31" s="82">
        <f t="shared" si="80"/>
        <v>0</v>
      </c>
      <c r="DV31" s="84">
        <f t="shared" si="81"/>
        <v>4</v>
      </c>
      <c r="DW31" s="112">
        <f t="shared" si="82"/>
        <v>0</v>
      </c>
      <c r="DX31" s="83">
        <v>27</v>
      </c>
      <c r="DY31" s="83">
        <f t="shared" si="109"/>
        <v>-23</v>
      </c>
      <c r="DZ31" s="81" t="str">
        <f t="shared" si="83"/>
        <v>n/s</v>
      </c>
      <c r="EA31" s="96">
        <f t="shared" si="110"/>
        <v>0</v>
      </c>
      <c r="EB31" s="82" t="str">
        <f t="shared" si="84"/>
        <v xml:space="preserve"> </v>
      </c>
      <c r="EC31" s="84" t="str">
        <f t="shared" si="85"/>
        <v xml:space="preserve"> </v>
      </c>
      <c r="ED31" s="112" t="str">
        <f t="shared" si="86"/>
        <v xml:space="preserve"> </v>
      </c>
      <c r="EE31" s="83">
        <v>27</v>
      </c>
      <c r="EF31" s="83">
        <f t="shared" si="111"/>
        <v>-26</v>
      </c>
      <c r="EG31" s="81" t="str">
        <f t="shared" si="87"/>
        <v>n/s</v>
      </c>
      <c r="EH31" s="96">
        <f t="shared" si="112"/>
        <v>0</v>
      </c>
      <c r="EI31" s="82" t="str">
        <f t="shared" si="88"/>
        <v xml:space="preserve"> </v>
      </c>
      <c r="EJ31" s="84" t="str">
        <f t="shared" si="89"/>
        <v xml:space="preserve"> </v>
      </c>
      <c r="EK31" s="112" t="str">
        <f t="shared" si="90"/>
        <v xml:space="preserve"> </v>
      </c>
      <c r="EL31" s="83">
        <v>27</v>
      </c>
      <c r="EM31" s="83">
        <f t="shared" si="113"/>
        <v>-26</v>
      </c>
      <c r="EN31" s="86">
        <f t="shared" si="91"/>
        <v>-99</v>
      </c>
      <c r="EO31" s="65"/>
      <c r="EP31" s="87">
        <f t="shared" si="92"/>
        <v>-99</v>
      </c>
      <c r="EQ31" s="88">
        <f t="shared" si="93"/>
        <v>7</v>
      </c>
      <c r="ER31" s="89">
        <f t="shared" si="94"/>
        <v>23</v>
      </c>
      <c r="ES31" s="90">
        <f t="shared" si="95"/>
        <v>-99</v>
      </c>
      <c r="ET31" s="91">
        <v>27</v>
      </c>
      <c r="EU31" s="91">
        <v>1</v>
      </c>
      <c r="EV31" s="84">
        <f t="shared" si="96"/>
        <v>7</v>
      </c>
      <c r="EW31" s="92" t="str">
        <f t="shared" si="97"/>
        <v>Владимир Павлин</v>
      </c>
      <c r="EX31" s="93">
        <f t="shared" si="98"/>
        <v>26</v>
      </c>
    </row>
    <row r="32" spans="1:154">
      <c r="A32" s="66">
        <v>28</v>
      </c>
      <c r="B32" s="130" t="s">
        <v>95</v>
      </c>
      <c r="C32" s="131">
        <v>16.690000000000001</v>
      </c>
      <c r="D32" s="132">
        <v>8.1999999999999993</v>
      </c>
      <c r="E32" s="131">
        <v>17.8</v>
      </c>
      <c r="F32" s="131">
        <v>5.48</v>
      </c>
      <c r="G32" s="131">
        <v>14.83</v>
      </c>
      <c r="H32" s="119">
        <v>2.1</v>
      </c>
      <c r="I32" s="120">
        <v>12.6</v>
      </c>
      <c r="J32" s="69">
        <f t="shared" si="115"/>
        <v>117.20100000000001</v>
      </c>
      <c r="K32" s="70">
        <f t="shared" si="0"/>
        <v>51.342769999999994</v>
      </c>
      <c r="L32" s="70">
        <f t="shared" si="114"/>
        <v>50.917529411764704</v>
      </c>
      <c r="M32" s="118">
        <f>L32*$M$2</f>
        <v>-5.0917529411764706</v>
      </c>
      <c r="N32" s="133"/>
      <c r="O32" s="121" t="s">
        <v>96</v>
      </c>
      <c r="P32" s="121" t="s">
        <v>97</v>
      </c>
      <c r="Q32" s="73">
        <f t="shared" si="2"/>
        <v>51.342769999999994</v>
      </c>
      <c r="R32" s="73">
        <f>SUM(L32:O32)*гандикап</f>
        <v>45.825776470588231</v>
      </c>
      <c r="S32" s="74">
        <v>1</v>
      </c>
      <c r="T32" s="74" t="s">
        <v>2</v>
      </c>
      <c r="U32" s="75">
        <v>4</v>
      </c>
      <c r="V32" s="76">
        <f t="shared" si="4"/>
        <v>0.99966918886940948</v>
      </c>
      <c r="W32" s="76">
        <f t="shared" si="5"/>
        <v>0.99970805388676154</v>
      </c>
      <c r="X32" s="76">
        <f t="shared" si="6"/>
        <v>0.99188564737179852</v>
      </c>
      <c r="Y32" s="99">
        <v>0.56111111111111112</v>
      </c>
      <c r="Z32" s="78">
        <f t="shared" si="7"/>
        <v>0.1166666666666667</v>
      </c>
      <c r="AA32" s="79">
        <f t="shared" si="8"/>
        <v>1</v>
      </c>
      <c r="AB32" s="78">
        <f t="shared" si="9"/>
        <v>0.11571999219337652</v>
      </c>
      <c r="AC32" s="79">
        <f t="shared" si="10"/>
        <v>1</v>
      </c>
      <c r="AD32" s="99">
        <v>0.50025462962962963</v>
      </c>
      <c r="AE32" s="78">
        <f t="shared" si="11"/>
        <v>0.13011574074074078</v>
      </c>
      <c r="AF32" s="79">
        <f t="shared" si="12"/>
        <v>2</v>
      </c>
      <c r="AG32" s="78">
        <f t="shared" si="13"/>
        <v>0.12905993573789076</v>
      </c>
      <c r="AH32" s="79">
        <f t="shared" si="14"/>
        <v>2</v>
      </c>
      <c r="AI32" s="99">
        <v>7.6388888888888895E-2</v>
      </c>
      <c r="AJ32" s="78">
        <f t="shared" si="15"/>
        <v>0.72915509259716282</v>
      </c>
      <c r="AK32" s="79">
        <f t="shared" si="16"/>
        <v>2</v>
      </c>
      <c r="AL32" s="78">
        <f t="shared" si="17"/>
        <v>0.72323847105518058</v>
      </c>
      <c r="AM32" s="79">
        <f t="shared" si="18"/>
        <v>2</v>
      </c>
      <c r="AN32" s="77">
        <v>0.73784722222222221</v>
      </c>
      <c r="AO32" s="78">
        <f t="shared" si="19"/>
        <v>7.8125E-2</v>
      </c>
      <c r="AP32" s="79">
        <f t="shared" si="20"/>
        <v>2</v>
      </c>
      <c r="AQ32" s="78">
        <f t="shared" si="21"/>
        <v>7.8102191709903249E-2</v>
      </c>
      <c r="AR32" s="79">
        <f t="shared" si="22"/>
        <v>2</v>
      </c>
      <c r="AS32" s="99">
        <v>0.80241898148148139</v>
      </c>
      <c r="AT32" s="78">
        <f t="shared" si="23"/>
        <v>4.2002314814814756E-2</v>
      </c>
      <c r="AU32" s="79">
        <f t="shared" si="24"/>
        <v>1</v>
      </c>
      <c r="AV32" s="78">
        <f t="shared" si="25"/>
        <v>4.1661493221206616E-2</v>
      </c>
      <c r="AW32" s="79">
        <f t="shared" si="26"/>
        <v>1</v>
      </c>
      <c r="AX32" s="99">
        <v>0.72737268518518527</v>
      </c>
      <c r="AY32" s="78">
        <f t="shared" si="27"/>
        <v>7.4594907407407485E-2</v>
      </c>
      <c r="AZ32" s="79">
        <f t="shared" si="28"/>
        <v>2</v>
      </c>
      <c r="BA32" s="78">
        <f t="shared" si="29"/>
        <v>7.3989618024435738E-2</v>
      </c>
      <c r="BB32" s="79">
        <f t="shared" si="30"/>
        <v>2</v>
      </c>
      <c r="BC32" s="99">
        <v>0.6645833333333333</v>
      </c>
      <c r="BD32" s="78">
        <f t="shared" si="31"/>
        <v>0.23402777777777772</v>
      </c>
      <c r="BE32" s="79">
        <f t="shared" si="32"/>
        <v>2</v>
      </c>
      <c r="BF32" s="78">
        <f t="shared" si="33"/>
        <v>0.23212879386409446</v>
      </c>
      <c r="BG32" s="79">
        <f t="shared" si="34"/>
        <v>2</v>
      </c>
      <c r="BH32" s="99">
        <v>0.53495370370370365</v>
      </c>
      <c r="BI32" s="78">
        <f t="shared" si="35"/>
        <v>0.10648148148148145</v>
      </c>
      <c r="BJ32" s="79">
        <f t="shared" si="36"/>
        <v>1</v>
      </c>
      <c r="BK32" s="78">
        <f t="shared" si="37"/>
        <v>0.10645039462683106</v>
      </c>
      <c r="BL32" s="79">
        <f t="shared" si="38"/>
        <v>1</v>
      </c>
      <c r="BM32" s="99"/>
      <c r="BN32" s="78" t="str">
        <f t="shared" si="39"/>
        <v/>
      </c>
      <c r="BO32" s="79">
        <f t="shared" si="40"/>
        <v>0</v>
      </c>
      <c r="BP32" s="78" t="str">
        <f t="shared" si="41"/>
        <v xml:space="preserve"> </v>
      </c>
      <c r="BQ32" s="79" t="e">
        <f t="shared" si="42"/>
        <v>#VALUE!</v>
      </c>
      <c r="BR32" s="99"/>
      <c r="BS32" s="78" t="str">
        <f t="shared" si="43"/>
        <v/>
      </c>
      <c r="BT32" s="79">
        <f t="shared" si="44"/>
        <v>0</v>
      </c>
      <c r="BU32" s="78" t="str">
        <f t="shared" si="45"/>
        <v xml:space="preserve"> </v>
      </c>
      <c r="BV32" s="79" t="e">
        <f t="shared" si="46"/>
        <v>#VALUE!</v>
      </c>
      <c r="BW32" s="33"/>
      <c r="BX32" s="80">
        <f t="shared" si="47"/>
        <v>4</v>
      </c>
      <c r="BY32" s="81">
        <f t="shared" si="48"/>
        <v>1</v>
      </c>
      <c r="BZ32" s="96">
        <f t="shared" si="49"/>
        <v>3.25</v>
      </c>
      <c r="CA32" s="83">
        <v>28</v>
      </c>
      <c r="CB32" s="83">
        <f t="shared" si="100"/>
        <v>-24</v>
      </c>
      <c r="CC32" s="81">
        <f t="shared" si="50"/>
        <v>2</v>
      </c>
      <c r="CD32" s="96">
        <f t="shared" si="51"/>
        <v>2</v>
      </c>
      <c r="CE32" s="82">
        <f t="shared" si="52"/>
        <v>5.25</v>
      </c>
      <c r="CF32" s="111">
        <f t="shared" si="53"/>
        <v>1</v>
      </c>
      <c r="CG32" s="112">
        <f t="shared" si="54"/>
        <v>0</v>
      </c>
      <c r="CH32" s="83">
        <v>28</v>
      </c>
      <c r="CI32" s="83">
        <f t="shared" si="101"/>
        <v>-24</v>
      </c>
      <c r="CJ32" s="81">
        <f t="shared" si="55"/>
        <v>2</v>
      </c>
      <c r="CK32" s="174">
        <f t="shared" si="102"/>
        <v>2</v>
      </c>
      <c r="CL32" s="82">
        <f t="shared" si="56"/>
        <v>7.25</v>
      </c>
      <c r="CM32" s="111">
        <f t="shared" si="57"/>
        <v>2</v>
      </c>
      <c r="CN32" s="112">
        <f t="shared" si="58"/>
        <v>0</v>
      </c>
      <c r="CO32" s="83">
        <v>28</v>
      </c>
      <c r="CP32" s="83">
        <f t="shared" si="103"/>
        <v>-25</v>
      </c>
      <c r="CQ32" s="81">
        <f t="shared" si="59"/>
        <v>2</v>
      </c>
      <c r="CR32" s="96">
        <f t="shared" si="60"/>
        <v>2</v>
      </c>
      <c r="CS32" s="82">
        <f t="shared" si="61"/>
        <v>9.25</v>
      </c>
      <c r="CT32" s="111">
        <f t="shared" si="62"/>
        <v>1</v>
      </c>
      <c r="CU32" s="112">
        <f t="shared" si="63"/>
        <v>0</v>
      </c>
      <c r="CV32" s="83">
        <v>28</v>
      </c>
      <c r="CW32" s="83">
        <f t="shared" si="104"/>
        <v>-24</v>
      </c>
      <c r="CX32" s="81">
        <f t="shared" si="64"/>
        <v>1</v>
      </c>
      <c r="CY32" s="96">
        <f t="shared" si="65"/>
        <v>3.25</v>
      </c>
      <c r="CZ32" s="82">
        <f t="shared" si="66"/>
        <v>12.5</v>
      </c>
      <c r="DA32" s="111">
        <f t="shared" si="67"/>
        <v>1</v>
      </c>
      <c r="DB32" s="112">
        <f t="shared" si="68"/>
        <v>0</v>
      </c>
      <c r="DC32" s="83">
        <v>28</v>
      </c>
      <c r="DD32" s="83">
        <f t="shared" si="105"/>
        <v>-24</v>
      </c>
      <c r="DE32" s="81">
        <f t="shared" si="69"/>
        <v>2</v>
      </c>
      <c r="DF32" s="96">
        <f t="shared" si="70"/>
        <v>2</v>
      </c>
      <c r="DG32" s="82">
        <f t="shared" si="71"/>
        <v>14.5</v>
      </c>
      <c r="DH32" s="111">
        <f t="shared" si="72"/>
        <v>1</v>
      </c>
      <c r="DI32" s="112">
        <f t="shared" si="73"/>
        <v>0</v>
      </c>
      <c r="DJ32" s="83">
        <v>28</v>
      </c>
      <c r="DK32" s="83">
        <f t="shared" si="106"/>
        <v>-24</v>
      </c>
      <c r="DL32" s="81">
        <f t="shared" si="74"/>
        <v>2</v>
      </c>
      <c r="DM32" s="96">
        <f t="shared" si="75"/>
        <v>2</v>
      </c>
      <c r="DN32" s="82">
        <f t="shared" si="76"/>
        <v>16.5</v>
      </c>
      <c r="DO32" s="111">
        <f t="shared" si="77"/>
        <v>1</v>
      </c>
      <c r="DP32" s="112">
        <f t="shared" si="78"/>
        <v>0</v>
      </c>
      <c r="DQ32" s="112">
        <v>28</v>
      </c>
      <c r="DR32" s="83">
        <f t="shared" si="107"/>
        <v>-24</v>
      </c>
      <c r="DS32" s="81">
        <f t="shared" si="79"/>
        <v>1</v>
      </c>
      <c r="DT32" s="82">
        <f t="shared" si="108"/>
        <v>3.25</v>
      </c>
      <c r="DU32" s="82">
        <f t="shared" si="80"/>
        <v>19.75</v>
      </c>
      <c r="DV32" s="84">
        <f t="shared" si="81"/>
        <v>1</v>
      </c>
      <c r="DW32" s="112">
        <f t="shared" si="82"/>
        <v>0</v>
      </c>
      <c r="DX32" s="83">
        <v>28</v>
      </c>
      <c r="DY32" s="83">
        <f t="shared" si="109"/>
        <v>-24</v>
      </c>
      <c r="DZ32" s="81" t="e">
        <f t="shared" si="83"/>
        <v>#VALUE!</v>
      </c>
      <c r="EA32" s="96" t="str">
        <f t="shared" si="110"/>
        <v xml:space="preserve"> </v>
      </c>
      <c r="EB32" s="82" t="str">
        <f t="shared" si="84"/>
        <v xml:space="preserve"> </v>
      </c>
      <c r="EC32" s="84" t="str">
        <f t="shared" si="85"/>
        <v xml:space="preserve"> </v>
      </c>
      <c r="ED32" s="112" t="str">
        <f t="shared" si="86"/>
        <v xml:space="preserve"> </v>
      </c>
      <c r="EE32" s="83">
        <v>28</v>
      </c>
      <c r="EF32" s="83">
        <f t="shared" si="111"/>
        <v>-27</v>
      </c>
      <c r="EG32" s="81" t="e">
        <f t="shared" si="87"/>
        <v>#VALUE!</v>
      </c>
      <c r="EH32" s="96" t="str">
        <f t="shared" si="112"/>
        <v xml:space="preserve"> </v>
      </c>
      <c r="EI32" s="82" t="str">
        <f t="shared" si="88"/>
        <v xml:space="preserve"> </v>
      </c>
      <c r="EJ32" s="84" t="str">
        <f t="shared" si="89"/>
        <v xml:space="preserve"> </v>
      </c>
      <c r="EK32" s="112" t="str">
        <f t="shared" si="90"/>
        <v xml:space="preserve"> </v>
      </c>
      <c r="EL32" s="83">
        <v>28</v>
      </c>
      <c r="EM32" s="83">
        <f t="shared" si="113"/>
        <v>-27</v>
      </c>
      <c r="EN32" s="86">
        <f t="shared" si="91"/>
        <v>-2</v>
      </c>
      <c r="EO32" s="65"/>
      <c r="EP32" s="87">
        <f t="shared" si="92"/>
        <v>17.75</v>
      </c>
      <c r="EQ32" s="88">
        <f t="shared" si="93"/>
        <v>1</v>
      </c>
      <c r="ER32" s="89">
        <f t="shared" si="94"/>
        <v>13</v>
      </c>
      <c r="ES32" s="90">
        <f t="shared" si="95"/>
        <v>-99</v>
      </c>
      <c r="ET32" s="91">
        <v>28</v>
      </c>
      <c r="EU32" s="91">
        <v>1</v>
      </c>
      <c r="EV32" s="84">
        <f t="shared" si="96"/>
        <v>1</v>
      </c>
      <c r="EW32" s="92" t="str">
        <f t="shared" si="97"/>
        <v>Валентин Ганкин</v>
      </c>
      <c r="EX32" s="93">
        <f t="shared" si="98"/>
        <v>4</v>
      </c>
    </row>
    <row r="33" spans="1:154" s="98" customFormat="1" ht="12.75" customHeight="1">
      <c r="A33" s="66">
        <v>29</v>
      </c>
      <c r="B33" s="48" t="s">
        <v>98</v>
      </c>
      <c r="C33" s="67">
        <v>17.2</v>
      </c>
      <c r="D33" s="67">
        <v>7.5</v>
      </c>
      <c r="E33" s="67">
        <v>17.100000000000001</v>
      </c>
      <c r="F33" s="67">
        <v>6.45</v>
      </c>
      <c r="G33" s="134">
        <v>14.21</v>
      </c>
      <c r="H33" s="67">
        <v>2.8</v>
      </c>
      <c r="I33" s="68">
        <v>13.6</v>
      </c>
      <c r="J33" s="69">
        <f t="shared" si="115"/>
        <v>119.64750000000001</v>
      </c>
      <c r="K33" s="129">
        <f t="shared" si="0"/>
        <v>53.376989999999992</v>
      </c>
      <c r="L33" s="70">
        <f t="shared" si="114"/>
        <v>50.629705882352937</v>
      </c>
      <c r="M33" s="130"/>
      <c r="N33" s="130"/>
      <c r="O33" s="135" t="s">
        <v>99</v>
      </c>
      <c r="P33" s="135" t="s">
        <v>100</v>
      </c>
      <c r="Q33" s="73">
        <f t="shared" si="2"/>
        <v>53.376989999999992</v>
      </c>
      <c r="R33" s="73">
        <f>SUM(L33:O33)*гандикап</f>
        <v>50.629705882352937</v>
      </c>
      <c r="S33" s="74">
        <v>1</v>
      </c>
      <c r="T33" s="74" t="s">
        <v>2</v>
      </c>
      <c r="U33" s="75">
        <v>30</v>
      </c>
      <c r="V33" s="76">
        <f t="shared" si="4"/>
        <v>0.99061892243085947</v>
      </c>
      <c r="W33" s="76">
        <f t="shared" si="5"/>
        <v>0.99171223403934072</v>
      </c>
      <c r="X33" s="76">
        <f t="shared" si="6"/>
        <v>0.98901703828978027</v>
      </c>
      <c r="Y33" s="99">
        <v>0.57133101851851853</v>
      </c>
      <c r="Z33" s="78">
        <f t="shared" si="7"/>
        <v>0.12688657407407411</v>
      </c>
      <c r="AA33" s="79">
        <f t="shared" si="8"/>
        <v>2</v>
      </c>
      <c r="AB33" s="78">
        <f t="shared" si="9"/>
        <v>0.12549298368947759</v>
      </c>
      <c r="AC33" s="79">
        <f t="shared" si="10"/>
        <v>2</v>
      </c>
      <c r="AD33" s="99">
        <v>0.5174305555555555</v>
      </c>
      <c r="AE33" s="78">
        <f t="shared" si="11"/>
        <v>0.14729166666666665</v>
      </c>
      <c r="AF33" s="79">
        <f t="shared" si="12"/>
        <v>3</v>
      </c>
      <c r="AG33" s="78">
        <f t="shared" si="13"/>
        <v>0.1456739679314322</v>
      </c>
      <c r="AH33" s="79">
        <f t="shared" si="14"/>
        <v>3</v>
      </c>
      <c r="AI33" s="99">
        <v>6.4340277777777774E-2</v>
      </c>
      <c r="AJ33" s="78">
        <f t="shared" si="15"/>
        <v>0.71710648148605172</v>
      </c>
      <c r="AK33" s="79">
        <f t="shared" si="16"/>
        <v>1</v>
      </c>
      <c r="AL33" s="78">
        <f t="shared" si="17"/>
        <v>0.70923052845774004</v>
      </c>
      <c r="AM33" s="79">
        <f t="shared" si="18"/>
        <v>1</v>
      </c>
      <c r="AN33" s="77">
        <v>0.74739583333333337</v>
      </c>
      <c r="AO33" s="78">
        <f t="shared" si="19"/>
        <v>8.767361111111116E-2</v>
      </c>
      <c r="AP33" s="79">
        <f t="shared" si="20"/>
        <v>3</v>
      </c>
      <c r="AQ33" s="78">
        <f t="shared" si="21"/>
        <v>8.6946992741296414E-2</v>
      </c>
      <c r="AR33" s="79">
        <f t="shared" si="22"/>
        <v>3</v>
      </c>
      <c r="AS33" s="99">
        <v>0.805150462962963</v>
      </c>
      <c r="AT33" s="78">
        <f t="shared" si="23"/>
        <v>4.4733796296296369E-2</v>
      </c>
      <c r="AU33" s="79">
        <f t="shared" si="24"/>
        <v>3</v>
      </c>
      <c r="AV33" s="78">
        <f t="shared" si="25"/>
        <v>4.4242486724421375E-2</v>
      </c>
      <c r="AW33" s="79">
        <f t="shared" si="26"/>
        <v>3</v>
      </c>
      <c r="AX33" s="99">
        <v>0.73646990740740748</v>
      </c>
      <c r="AY33" s="78">
        <f t="shared" si="27"/>
        <v>8.3692129629629686E-2</v>
      </c>
      <c r="AZ33" s="79">
        <f t="shared" si="28"/>
        <v>3</v>
      </c>
      <c r="BA33" s="78">
        <f t="shared" si="29"/>
        <v>8.2772942174460712E-2</v>
      </c>
      <c r="BB33" s="79">
        <f t="shared" si="30"/>
        <v>3</v>
      </c>
      <c r="BC33" s="99">
        <v>0.67800925925925926</v>
      </c>
      <c r="BD33" s="78">
        <f t="shared" si="31"/>
        <v>0.24745370370370368</v>
      </c>
      <c r="BE33" s="79">
        <f t="shared" si="32"/>
        <v>3</v>
      </c>
      <c r="BF33" s="78">
        <f t="shared" si="33"/>
        <v>0.24473592915087383</v>
      </c>
      <c r="BG33" s="79">
        <f t="shared" si="34"/>
        <v>3</v>
      </c>
      <c r="BH33" s="77">
        <v>0.55811342592592594</v>
      </c>
      <c r="BI33" s="78">
        <f t="shared" si="35"/>
        <v>0.12964120370370374</v>
      </c>
      <c r="BJ33" s="79">
        <f t="shared" si="36"/>
        <v>2</v>
      </c>
      <c r="BK33" s="78">
        <f t="shared" si="37"/>
        <v>0.1285667677485493</v>
      </c>
      <c r="BL33" s="79">
        <f t="shared" si="38"/>
        <v>2</v>
      </c>
      <c r="BM33" s="77"/>
      <c r="BN33" s="78" t="str">
        <f t="shared" si="39"/>
        <v/>
      </c>
      <c r="BO33" s="79">
        <f t="shared" si="40"/>
        <v>0</v>
      </c>
      <c r="BP33" s="78" t="str">
        <f t="shared" si="41"/>
        <v xml:space="preserve"> </v>
      </c>
      <c r="BQ33" s="79" t="e">
        <f t="shared" si="42"/>
        <v>#VALUE!</v>
      </c>
      <c r="BR33" s="99"/>
      <c r="BS33" s="78" t="str">
        <f t="shared" si="43"/>
        <v/>
      </c>
      <c r="BT33" s="79">
        <f t="shared" si="44"/>
        <v>0</v>
      </c>
      <c r="BU33" s="78" t="str">
        <f t="shared" si="45"/>
        <v xml:space="preserve"> </v>
      </c>
      <c r="BV33" s="79" t="e">
        <f t="shared" si="46"/>
        <v>#VALUE!</v>
      </c>
      <c r="BW33" s="33"/>
      <c r="BX33" s="80">
        <f t="shared" si="47"/>
        <v>30</v>
      </c>
      <c r="BY33" s="81">
        <f t="shared" si="48"/>
        <v>2</v>
      </c>
      <c r="BZ33" s="96">
        <f t="shared" si="49"/>
        <v>2</v>
      </c>
      <c r="CA33" s="83">
        <v>29</v>
      </c>
      <c r="CB33" s="83">
        <f t="shared" si="100"/>
        <v>-25</v>
      </c>
      <c r="CC33" s="81">
        <f t="shared" si="50"/>
        <v>3</v>
      </c>
      <c r="CD33" s="96">
        <f t="shared" si="51"/>
        <v>1</v>
      </c>
      <c r="CE33" s="82">
        <f t="shared" si="52"/>
        <v>3</v>
      </c>
      <c r="CF33" s="111">
        <f t="shared" si="53"/>
        <v>3</v>
      </c>
      <c r="CG33" s="112">
        <f t="shared" si="54"/>
        <v>0</v>
      </c>
      <c r="CH33" s="83">
        <v>29</v>
      </c>
      <c r="CI33" s="83">
        <f t="shared" si="101"/>
        <v>-25</v>
      </c>
      <c r="CJ33" s="81">
        <f t="shared" si="55"/>
        <v>1</v>
      </c>
      <c r="CK33" s="174">
        <f t="shared" si="102"/>
        <v>4.5</v>
      </c>
      <c r="CL33" s="82">
        <f t="shared" si="56"/>
        <v>7.5</v>
      </c>
      <c r="CM33" s="111">
        <f t="shared" si="57"/>
        <v>1</v>
      </c>
      <c r="CN33" s="112">
        <f t="shared" si="58"/>
        <v>0</v>
      </c>
      <c r="CO33" s="83">
        <v>29</v>
      </c>
      <c r="CP33" s="83">
        <f t="shared" si="103"/>
        <v>-26</v>
      </c>
      <c r="CQ33" s="81">
        <f t="shared" si="59"/>
        <v>3</v>
      </c>
      <c r="CR33" s="96">
        <f t="shared" si="60"/>
        <v>1</v>
      </c>
      <c r="CS33" s="82">
        <f t="shared" si="61"/>
        <v>8.5</v>
      </c>
      <c r="CT33" s="111">
        <f t="shared" si="62"/>
        <v>2</v>
      </c>
      <c r="CU33" s="112">
        <f t="shared" si="63"/>
        <v>0</v>
      </c>
      <c r="CV33" s="83">
        <v>29</v>
      </c>
      <c r="CW33" s="83">
        <f t="shared" si="104"/>
        <v>-25</v>
      </c>
      <c r="CX33" s="81">
        <f t="shared" si="64"/>
        <v>3</v>
      </c>
      <c r="CY33" s="96">
        <f t="shared" si="65"/>
        <v>1</v>
      </c>
      <c r="CZ33" s="82">
        <f t="shared" si="66"/>
        <v>9.5</v>
      </c>
      <c r="DA33" s="111">
        <f t="shared" si="67"/>
        <v>2</v>
      </c>
      <c r="DB33" s="112">
        <f t="shared" si="68"/>
        <v>0</v>
      </c>
      <c r="DC33" s="83">
        <v>29</v>
      </c>
      <c r="DD33" s="83">
        <f t="shared" si="105"/>
        <v>-25</v>
      </c>
      <c r="DE33" s="81">
        <f t="shared" si="69"/>
        <v>3</v>
      </c>
      <c r="DF33" s="96">
        <f t="shared" si="70"/>
        <v>1</v>
      </c>
      <c r="DG33" s="82">
        <f t="shared" si="71"/>
        <v>10.5</v>
      </c>
      <c r="DH33" s="111">
        <f t="shared" si="72"/>
        <v>3</v>
      </c>
      <c r="DI33" s="112">
        <f t="shared" si="73"/>
        <v>0</v>
      </c>
      <c r="DJ33" s="83">
        <v>29</v>
      </c>
      <c r="DK33" s="83">
        <f t="shared" si="106"/>
        <v>-25</v>
      </c>
      <c r="DL33" s="81">
        <f t="shared" si="74"/>
        <v>3</v>
      </c>
      <c r="DM33" s="96">
        <f t="shared" si="75"/>
        <v>1</v>
      </c>
      <c r="DN33" s="82">
        <f t="shared" si="76"/>
        <v>11.5</v>
      </c>
      <c r="DO33" s="111">
        <f t="shared" si="77"/>
        <v>3</v>
      </c>
      <c r="DP33" s="112">
        <f t="shared" si="78"/>
        <v>0</v>
      </c>
      <c r="DQ33" s="112">
        <v>29</v>
      </c>
      <c r="DR33" s="83">
        <f t="shared" si="107"/>
        <v>-25</v>
      </c>
      <c r="DS33" s="81">
        <f t="shared" si="79"/>
        <v>2</v>
      </c>
      <c r="DT33" s="82">
        <f t="shared" si="108"/>
        <v>2</v>
      </c>
      <c r="DU33" s="82">
        <f t="shared" si="80"/>
        <v>13.5</v>
      </c>
      <c r="DV33" s="84">
        <f t="shared" si="81"/>
        <v>3</v>
      </c>
      <c r="DW33" s="112">
        <f t="shared" si="82"/>
        <v>0</v>
      </c>
      <c r="DX33" s="83">
        <v>29</v>
      </c>
      <c r="DY33" s="83">
        <f t="shared" si="109"/>
        <v>-25</v>
      </c>
      <c r="DZ33" s="81" t="e">
        <f t="shared" si="83"/>
        <v>#VALUE!</v>
      </c>
      <c r="EA33" s="96" t="str">
        <f t="shared" si="110"/>
        <v xml:space="preserve"> </v>
      </c>
      <c r="EB33" s="82" t="str">
        <f t="shared" si="84"/>
        <v xml:space="preserve"> </v>
      </c>
      <c r="EC33" s="84" t="str">
        <f t="shared" si="85"/>
        <v xml:space="preserve"> </v>
      </c>
      <c r="ED33" s="112" t="str">
        <f t="shared" si="86"/>
        <v xml:space="preserve"> </v>
      </c>
      <c r="EE33" s="83">
        <v>29</v>
      </c>
      <c r="EF33" s="83">
        <f t="shared" si="111"/>
        <v>-28</v>
      </c>
      <c r="EG33" s="81" t="e">
        <f t="shared" si="87"/>
        <v>#VALUE!</v>
      </c>
      <c r="EH33" s="96" t="str">
        <f t="shared" si="112"/>
        <v xml:space="preserve"> </v>
      </c>
      <c r="EI33" s="82" t="str">
        <f t="shared" si="88"/>
        <v xml:space="preserve"> </v>
      </c>
      <c r="EJ33" s="84" t="str">
        <f t="shared" si="89"/>
        <v xml:space="preserve"> </v>
      </c>
      <c r="EK33" s="112" t="str">
        <f t="shared" si="90"/>
        <v xml:space="preserve"> </v>
      </c>
      <c r="EL33" s="83">
        <v>29</v>
      </c>
      <c r="EM33" s="83">
        <f t="shared" si="113"/>
        <v>-28</v>
      </c>
      <c r="EN33" s="86">
        <f t="shared" si="91"/>
        <v>-1</v>
      </c>
      <c r="EO33" s="65">
        <v>2</v>
      </c>
      <c r="EP33" s="87">
        <f t="shared" si="92"/>
        <v>14.5</v>
      </c>
      <c r="EQ33" s="88">
        <f t="shared" si="93"/>
        <v>3</v>
      </c>
      <c r="ER33" s="89">
        <f t="shared" si="94"/>
        <v>20</v>
      </c>
      <c r="ES33" s="90">
        <f t="shared" si="95"/>
        <v>-99</v>
      </c>
      <c r="ET33" s="91">
        <v>29</v>
      </c>
      <c r="EU33" s="91">
        <v>1</v>
      </c>
      <c r="EV33" s="84">
        <f t="shared" si="96"/>
        <v>3</v>
      </c>
      <c r="EW33" s="92" t="str">
        <f t="shared" si="97"/>
        <v>Алексей Москвин</v>
      </c>
      <c r="EX33" s="93">
        <f t="shared" si="98"/>
        <v>30</v>
      </c>
    </row>
    <row r="34" spans="1:154" s="98" customFormat="1" ht="12.75" customHeight="1">
      <c r="A34" s="66">
        <v>30</v>
      </c>
      <c r="B34" s="72" t="s">
        <v>106</v>
      </c>
      <c r="C34" s="123"/>
      <c r="D34" s="123"/>
      <c r="E34" s="123"/>
      <c r="F34" s="124"/>
      <c r="G34" s="124"/>
      <c r="H34" s="124"/>
      <c r="I34" s="125"/>
      <c r="J34" s="69"/>
      <c r="K34" s="70">
        <v>45</v>
      </c>
      <c r="L34" s="70">
        <v>45</v>
      </c>
      <c r="M34" s="118">
        <f>L34*$M$2</f>
        <v>-4.5</v>
      </c>
      <c r="N34" s="48"/>
      <c r="O34" s="136" t="s">
        <v>101</v>
      </c>
      <c r="P34" s="95" t="s">
        <v>102</v>
      </c>
      <c r="Q34" s="73">
        <f t="shared" si="2"/>
        <v>45</v>
      </c>
      <c r="R34" s="73">
        <f>SUM(L34:N34)*гандикап</f>
        <v>40.5</v>
      </c>
      <c r="S34" s="74">
        <v>1</v>
      </c>
      <c r="T34" s="74" t="s">
        <v>2</v>
      </c>
      <c r="U34" s="75">
        <v>27</v>
      </c>
      <c r="V34" s="76">
        <f t="shared" si="4"/>
        <v>1.0098978433256107</v>
      </c>
      <c r="W34" s="76">
        <f t="shared" si="5"/>
        <v>1.0087245172751573</v>
      </c>
      <c r="X34" s="76">
        <f t="shared" si="6"/>
        <v>1.0009378812244323</v>
      </c>
      <c r="Y34" s="99">
        <v>0.58333333333333337</v>
      </c>
      <c r="Z34" s="78">
        <f t="shared" si="7"/>
        <v>0.13888888888888895</v>
      </c>
      <c r="AA34" s="79">
        <f t="shared" si="8"/>
        <v>3</v>
      </c>
      <c r="AB34" s="78">
        <f t="shared" si="9"/>
        <v>0.13901915017006011</v>
      </c>
      <c r="AC34" s="79">
        <f t="shared" si="10"/>
        <v>3</v>
      </c>
      <c r="AD34" s="99">
        <v>0.48958333333333331</v>
      </c>
      <c r="AE34" s="78">
        <f t="shared" si="11"/>
        <v>0.11944444444444446</v>
      </c>
      <c r="AF34" s="79">
        <f t="shared" si="12"/>
        <v>1</v>
      </c>
      <c r="AG34" s="78">
        <f t="shared" si="13"/>
        <v>0.11955646914625165</v>
      </c>
      <c r="AH34" s="79">
        <f t="shared" si="14"/>
        <v>1</v>
      </c>
      <c r="AI34" s="77" t="s">
        <v>145</v>
      </c>
      <c r="AJ34" s="78" t="str">
        <f t="shared" si="15"/>
        <v xml:space="preserve"> </v>
      </c>
      <c r="AK34" s="79" t="str">
        <f t="shared" si="16"/>
        <v>n/s</v>
      </c>
      <c r="AL34" s="78" t="str">
        <f t="shared" si="17"/>
        <v xml:space="preserve"> </v>
      </c>
      <c r="AM34" s="79" t="str">
        <f t="shared" si="18"/>
        <v>n/s</v>
      </c>
      <c r="AN34" s="77">
        <v>0.71986111111111117</v>
      </c>
      <c r="AO34" s="78">
        <f t="shared" si="19"/>
        <v>6.0138888888888964E-2</v>
      </c>
      <c r="AP34" s="79">
        <f t="shared" si="20"/>
        <v>1</v>
      </c>
      <c r="AQ34" s="78">
        <f t="shared" si="21"/>
        <v>6.0663571663908844E-2</v>
      </c>
      <c r="AR34" s="79">
        <f t="shared" si="22"/>
        <v>1</v>
      </c>
      <c r="AS34" s="99">
        <v>0.80327546296296293</v>
      </c>
      <c r="AT34" s="78">
        <f t="shared" si="23"/>
        <v>4.2858796296296298E-2</v>
      </c>
      <c r="AU34" s="79">
        <f t="shared" si="24"/>
        <v>2</v>
      </c>
      <c r="AV34" s="78">
        <f t="shared" si="25"/>
        <v>4.2898992756644362E-2</v>
      </c>
      <c r="AW34" s="79">
        <f t="shared" si="26"/>
        <v>2</v>
      </c>
      <c r="AX34" s="99">
        <v>0.72060185185185188</v>
      </c>
      <c r="AY34" s="78">
        <f t="shared" si="27"/>
        <v>6.7824074074074092E-2</v>
      </c>
      <c r="AZ34" s="79">
        <f t="shared" si="28"/>
        <v>1</v>
      </c>
      <c r="BA34" s="78">
        <f t="shared" si="29"/>
        <v>6.7887684999712664E-2</v>
      </c>
      <c r="BB34" s="79">
        <f t="shared" si="30"/>
        <v>1</v>
      </c>
      <c r="BC34" s="99">
        <v>0.64236111111111105</v>
      </c>
      <c r="BD34" s="78">
        <f t="shared" si="31"/>
        <v>0.21180555555555547</v>
      </c>
      <c r="BE34" s="79">
        <f t="shared" si="32"/>
        <v>1</v>
      </c>
      <c r="BF34" s="78">
        <f t="shared" si="33"/>
        <v>0.21200420400934147</v>
      </c>
      <c r="BG34" s="79">
        <f t="shared" si="34"/>
        <v>1</v>
      </c>
      <c r="BH34" s="77">
        <v>0.5625</v>
      </c>
      <c r="BI34" s="78">
        <f t="shared" si="35"/>
        <v>0.1340277777777778</v>
      </c>
      <c r="BJ34" s="79">
        <f t="shared" si="36"/>
        <v>3</v>
      </c>
      <c r="BK34" s="78">
        <f t="shared" si="37"/>
        <v>0.13519710544035096</v>
      </c>
      <c r="BL34" s="79">
        <f t="shared" si="38"/>
        <v>3</v>
      </c>
      <c r="BM34" s="77"/>
      <c r="BN34" s="78" t="str">
        <f t="shared" si="39"/>
        <v/>
      </c>
      <c r="BO34" s="79">
        <f t="shared" si="40"/>
        <v>0</v>
      </c>
      <c r="BP34" s="78" t="str">
        <f t="shared" si="41"/>
        <v xml:space="preserve"> </v>
      </c>
      <c r="BQ34" s="79" t="e">
        <f t="shared" si="42"/>
        <v>#VALUE!</v>
      </c>
      <c r="BR34" s="99"/>
      <c r="BS34" s="78" t="str">
        <f t="shared" si="43"/>
        <v/>
      </c>
      <c r="BT34" s="79">
        <f t="shared" si="44"/>
        <v>0</v>
      </c>
      <c r="BU34" s="78" t="str">
        <f t="shared" si="45"/>
        <v xml:space="preserve"> </v>
      </c>
      <c r="BV34" s="79" t="e">
        <f t="shared" si="46"/>
        <v>#VALUE!</v>
      </c>
      <c r="BW34" s="33"/>
      <c r="BX34" s="80">
        <f t="shared" si="47"/>
        <v>27</v>
      </c>
      <c r="BY34" s="81">
        <f t="shared" si="48"/>
        <v>3</v>
      </c>
      <c r="BZ34" s="96">
        <f t="shared" si="49"/>
        <v>1</v>
      </c>
      <c r="CA34" s="83">
        <v>30</v>
      </c>
      <c r="CB34" s="83">
        <f t="shared" si="100"/>
        <v>-26</v>
      </c>
      <c r="CC34" s="81">
        <f t="shared" si="50"/>
        <v>1</v>
      </c>
      <c r="CD34" s="96">
        <f t="shared" si="51"/>
        <v>3.25</v>
      </c>
      <c r="CE34" s="82">
        <f t="shared" si="52"/>
        <v>4.25</v>
      </c>
      <c r="CF34" s="111">
        <f t="shared" si="53"/>
        <v>2</v>
      </c>
      <c r="CG34" s="112">
        <f t="shared" si="54"/>
        <v>0</v>
      </c>
      <c r="CH34" s="83">
        <v>30</v>
      </c>
      <c r="CI34" s="83">
        <f t="shared" si="101"/>
        <v>-26</v>
      </c>
      <c r="CJ34" s="81" t="str">
        <f t="shared" si="55"/>
        <v>n/s</v>
      </c>
      <c r="CK34" s="174">
        <f t="shared" si="102"/>
        <v>0</v>
      </c>
      <c r="CL34" s="82">
        <f t="shared" si="56"/>
        <v>4.25</v>
      </c>
      <c r="CM34" s="111">
        <f t="shared" si="57"/>
        <v>3</v>
      </c>
      <c r="CN34" s="112">
        <f t="shared" si="58"/>
        <v>0</v>
      </c>
      <c r="CO34" s="83">
        <v>30</v>
      </c>
      <c r="CP34" s="83">
        <f t="shared" si="103"/>
        <v>-27</v>
      </c>
      <c r="CQ34" s="81">
        <f t="shared" si="59"/>
        <v>1</v>
      </c>
      <c r="CR34" s="96">
        <f t="shared" si="60"/>
        <v>3.25</v>
      </c>
      <c r="CS34" s="82">
        <f t="shared" si="61"/>
        <v>7.5</v>
      </c>
      <c r="CT34" s="111">
        <f t="shared" si="62"/>
        <v>3</v>
      </c>
      <c r="CU34" s="112">
        <f t="shared" si="63"/>
        <v>0</v>
      </c>
      <c r="CV34" s="83">
        <v>30</v>
      </c>
      <c r="CW34" s="83">
        <f t="shared" si="104"/>
        <v>-26</v>
      </c>
      <c r="CX34" s="81">
        <f t="shared" si="64"/>
        <v>2</v>
      </c>
      <c r="CY34" s="96">
        <f t="shared" si="65"/>
        <v>2</v>
      </c>
      <c r="CZ34" s="82">
        <f t="shared" si="66"/>
        <v>9.5</v>
      </c>
      <c r="DA34" s="111">
        <f t="shared" si="67"/>
        <v>2</v>
      </c>
      <c r="DB34" s="112">
        <f t="shared" si="68"/>
        <v>0</v>
      </c>
      <c r="DC34" s="83">
        <v>30</v>
      </c>
      <c r="DD34" s="83">
        <f t="shared" si="105"/>
        <v>-26</v>
      </c>
      <c r="DE34" s="81">
        <f t="shared" si="69"/>
        <v>1</v>
      </c>
      <c r="DF34" s="96">
        <f t="shared" si="70"/>
        <v>3.25</v>
      </c>
      <c r="DG34" s="82">
        <f t="shared" si="71"/>
        <v>12.75</v>
      </c>
      <c r="DH34" s="111">
        <f t="shared" si="72"/>
        <v>2</v>
      </c>
      <c r="DI34" s="112">
        <f t="shared" si="73"/>
        <v>0</v>
      </c>
      <c r="DJ34" s="83">
        <v>30</v>
      </c>
      <c r="DK34" s="83">
        <f t="shared" si="106"/>
        <v>-26</v>
      </c>
      <c r="DL34" s="81">
        <f t="shared" si="74"/>
        <v>1</v>
      </c>
      <c r="DM34" s="96">
        <f t="shared" si="75"/>
        <v>3.25</v>
      </c>
      <c r="DN34" s="82">
        <f t="shared" si="76"/>
        <v>16</v>
      </c>
      <c r="DO34" s="111">
        <f t="shared" si="77"/>
        <v>2</v>
      </c>
      <c r="DP34" s="112">
        <f t="shared" si="78"/>
        <v>0</v>
      </c>
      <c r="DQ34" s="112">
        <v>30</v>
      </c>
      <c r="DR34" s="83">
        <f t="shared" si="107"/>
        <v>-26</v>
      </c>
      <c r="DS34" s="81">
        <f t="shared" si="79"/>
        <v>3</v>
      </c>
      <c r="DT34" s="82">
        <f t="shared" si="108"/>
        <v>1</v>
      </c>
      <c r="DU34" s="82">
        <f t="shared" si="80"/>
        <v>17</v>
      </c>
      <c r="DV34" s="84">
        <f t="shared" si="81"/>
        <v>2</v>
      </c>
      <c r="DW34" s="112">
        <f t="shared" si="82"/>
        <v>0</v>
      </c>
      <c r="DX34" s="83">
        <v>30</v>
      </c>
      <c r="DY34" s="83">
        <f t="shared" si="109"/>
        <v>-26</v>
      </c>
      <c r="DZ34" s="81" t="e">
        <f t="shared" si="83"/>
        <v>#VALUE!</v>
      </c>
      <c r="EA34" s="96" t="str">
        <f t="shared" si="110"/>
        <v xml:space="preserve"> </v>
      </c>
      <c r="EB34" s="82" t="str">
        <f t="shared" si="84"/>
        <v xml:space="preserve"> </v>
      </c>
      <c r="EC34" s="84" t="str">
        <f t="shared" si="85"/>
        <v xml:space="preserve"> </v>
      </c>
      <c r="ED34" s="112" t="str">
        <f t="shared" si="86"/>
        <v xml:space="preserve"> </v>
      </c>
      <c r="EE34" s="83">
        <v>30</v>
      </c>
      <c r="EF34" s="83">
        <f t="shared" si="111"/>
        <v>-29</v>
      </c>
      <c r="EG34" s="81" t="e">
        <f t="shared" si="87"/>
        <v>#VALUE!</v>
      </c>
      <c r="EH34" s="96" t="str">
        <f t="shared" si="112"/>
        <v xml:space="preserve"> </v>
      </c>
      <c r="EI34" s="82" t="str">
        <f t="shared" si="88"/>
        <v xml:space="preserve"> </v>
      </c>
      <c r="EJ34" s="84" t="str">
        <f t="shared" si="89"/>
        <v xml:space="preserve"> </v>
      </c>
      <c r="EK34" s="112" t="str">
        <f t="shared" si="90"/>
        <v xml:space="preserve"> </v>
      </c>
      <c r="EL34" s="83">
        <v>30</v>
      </c>
      <c r="EM34" s="83">
        <f t="shared" si="113"/>
        <v>-29</v>
      </c>
      <c r="EN34" s="86">
        <f t="shared" si="91"/>
        <v>-1</v>
      </c>
      <c r="EO34" s="65"/>
      <c r="EP34" s="87">
        <f t="shared" si="92"/>
        <v>16</v>
      </c>
      <c r="EQ34" s="88">
        <f t="shared" si="93"/>
        <v>2</v>
      </c>
      <c r="ER34" s="89">
        <f t="shared" si="94"/>
        <v>14</v>
      </c>
      <c r="ES34" s="90">
        <f t="shared" si="95"/>
        <v>-99</v>
      </c>
      <c r="ET34" s="91">
        <v>30</v>
      </c>
      <c r="EU34" s="91">
        <v>1</v>
      </c>
      <c r="EV34" s="84">
        <f t="shared" si="96"/>
        <v>2</v>
      </c>
      <c r="EW34" s="92" t="str">
        <f t="shared" si="97"/>
        <v>Сергей Лебедев</v>
      </c>
      <c r="EX34" s="93">
        <f t="shared" si="98"/>
        <v>27</v>
      </c>
    </row>
    <row r="35" spans="1:154" s="98" customFormat="1" ht="12.75" hidden="1" customHeight="1">
      <c r="A35" s="66">
        <v>31</v>
      </c>
      <c r="B35" s="48"/>
      <c r="C35" s="137"/>
      <c r="D35" s="123"/>
      <c r="E35" s="137"/>
      <c r="F35" s="123"/>
      <c r="G35" s="137"/>
      <c r="H35" s="123"/>
      <c r="I35" s="68"/>
      <c r="J35" s="113"/>
      <c r="K35" s="114"/>
      <c r="L35" s="114"/>
      <c r="M35" s="71"/>
      <c r="N35" s="48"/>
      <c r="O35" s="138"/>
      <c r="P35" s="122"/>
      <c r="Q35" s="73">
        <f t="shared" si="2"/>
        <v>0</v>
      </c>
      <c r="R35" s="73">
        <f>SUM(L35:N35)*гандикап</f>
        <v>0</v>
      </c>
      <c r="S35" s="74"/>
      <c r="T35" s="74"/>
      <c r="U35" s="75"/>
      <c r="V35" s="76">
        <f t="shared" si="4"/>
        <v>1.0951079738562091</v>
      </c>
      <c r="W35" s="76">
        <f t="shared" si="5"/>
        <v>1.0830033226381461</v>
      </c>
      <c r="X35" s="76">
        <f t="shared" si="6"/>
        <v>1.0702335806938159</v>
      </c>
      <c r="Y35" s="99"/>
      <c r="Z35" s="78" t="str">
        <f t="shared" si="7"/>
        <v/>
      </c>
      <c r="AA35" s="79" t="str">
        <f t="shared" si="8"/>
        <v>n/s</v>
      </c>
      <c r="AB35" s="78" t="str">
        <f t="shared" si="9"/>
        <v/>
      </c>
      <c r="AC35" s="79" t="str">
        <f t="shared" si="10"/>
        <v>n/s</v>
      </c>
      <c r="AD35" s="99"/>
      <c r="AE35" s="78" t="str">
        <f t="shared" si="11"/>
        <v/>
      </c>
      <c r="AF35" s="79" t="str">
        <f t="shared" si="12"/>
        <v>n/s</v>
      </c>
      <c r="AG35" s="78" t="str">
        <f t="shared" si="13"/>
        <v/>
      </c>
      <c r="AH35" s="79" t="str">
        <f t="shared" si="14"/>
        <v>n/s</v>
      </c>
      <c r="AI35" s="99"/>
      <c r="AJ35" s="78" t="str">
        <f t="shared" si="15"/>
        <v/>
      </c>
      <c r="AK35" s="79" t="str">
        <f t="shared" si="16"/>
        <v>n/s</v>
      </c>
      <c r="AL35" s="78" t="str">
        <f t="shared" si="17"/>
        <v/>
      </c>
      <c r="AM35" s="79" t="str">
        <f t="shared" si="18"/>
        <v>n/s</v>
      </c>
      <c r="AN35" s="99"/>
      <c r="AO35" s="78" t="str">
        <f t="shared" si="19"/>
        <v/>
      </c>
      <c r="AP35" s="79" t="str">
        <f t="shared" si="20"/>
        <v>n/s</v>
      </c>
      <c r="AQ35" s="78" t="str">
        <f t="shared" si="21"/>
        <v/>
      </c>
      <c r="AR35" s="79" t="str">
        <f t="shared" si="22"/>
        <v>n/s</v>
      </c>
      <c r="AS35" s="99"/>
      <c r="AT35" s="78" t="str">
        <f t="shared" si="23"/>
        <v/>
      </c>
      <c r="AU35" s="79" t="str">
        <f t="shared" si="24"/>
        <v>n/s</v>
      </c>
      <c r="AV35" s="78" t="str">
        <f t="shared" si="25"/>
        <v/>
      </c>
      <c r="AW35" s="79" t="str">
        <f t="shared" si="26"/>
        <v>n/s</v>
      </c>
      <c r="AX35" s="99"/>
      <c r="AY35" s="78" t="str">
        <f t="shared" si="27"/>
        <v/>
      </c>
      <c r="AZ35" s="79" t="str">
        <f t="shared" si="28"/>
        <v>n/s</v>
      </c>
      <c r="BA35" s="78" t="str">
        <f t="shared" si="29"/>
        <v/>
      </c>
      <c r="BB35" s="79" t="str">
        <f t="shared" si="30"/>
        <v>n/s</v>
      </c>
      <c r="BC35" s="99"/>
      <c r="BD35" s="78" t="str">
        <f t="shared" si="31"/>
        <v/>
      </c>
      <c r="BE35" s="79" t="str">
        <f t="shared" si="32"/>
        <v>n/s</v>
      </c>
      <c r="BF35" s="78" t="str">
        <f t="shared" si="33"/>
        <v/>
      </c>
      <c r="BG35" s="79" t="str">
        <f t="shared" si="34"/>
        <v>n/s</v>
      </c>
      <c r="BH35" s="99"/>
      <c r="BI35" s="78" t="str">
        <f t="shared" si="35"/>
        <v/>
      </c>
      <c r="BJ35" s="79" t="str">
        <f t="shared" si="36"/>
        <v>n/s</v>
      </c>
      <c r="BK35" s="78" t="str">
        <f t="shared" si="37"/>
        <v/>
      </c>
      <c r="BL35" s="79" t="str">
        <f t="shared" si="38"/>
        <v>n/s</v>
      </c>
      <c r="BM35" s="99"/>
      <c r="BN35" s="78" t="str">
        <f t="shared" si="39"/>
        <v/>
      </c>
      <c r="BO35" s="79" t="str">
        <f t="shared" si="40"/>
        <v>n/s</v>
      </c>
      <c r="BP35" s="78" t="str">
        <f t="shared" si="41"/>
        <v/>
      </c>
      <c r="BQ35" s="79" t="str">
        <f t="shared" si="42"/>
        <v>n/s</v>
      </c>
      <c r="BR35" s="99"/>
      <c r="BS35" s="78" t="str">
        <f t="shared" si="43"/>
        <v/>
      </c>
      <c r="BT35" s="79" t="str">
        <f t="shared" si="44"/>
        <v>n/s</v>
      </c>
      <c r="BU35" s="78" t="str">
        <f t="shared" si="45"/>
        <v/>
      </c>
      <c r="BV35" s="79" t="str">
        <f t="shared" si="46"/>
        <v>n/s</v>
      </c>
      <c r="BW35" s="33"/>
      <c r="BX35" s="80">
        <f t="shared" si="47"/>
        <v>0</v>
      </c>
      <c r="BY35" s="81" t="str">
        <f t="shared" si="48"/>
        <v>n/s</v>
      </c>
      <c r="BZ35" s="96">
        <f t="shared" si="49"/>
        <v>0</v>
      </c>
      <c r="CA35" s="83">
        <v>31</v>
      </c>
      <c r="CB35" s="83">
        <f t="shared" si="100"/>
        <v>-27</v>
      </c>
      <c r="CC35" s="81" t="str">
        <f t="shared" si="50"/>
        <v>n/s</v>
      </c>
      <c r="CD35" s="96">
        <f t="shared" si="51"/>
        <v>0</v>
      </c>
      <c r="CE35" s="82">
        <f t="shared" si="52"/>
        <v>0</v>
      </c>
      <c r="CF35" s="111">
        <f t="shared" si="53"/>
        <v>4</v>
      </c>
      <c r="CG35" s="112">
        <f t="shared" si="54"/>
        <v>0</v>
      </c>
      <c r="CH35" s="83">
        <v>31</v>
      </c>
      <c r="CI35" s="83">
        <f t="shared" si="101"/>
        <v>-27</v>
      </c>
      <c r="CJ35" s="81" t="str">
        <f t="shared" si="55"/>
        <v>n/s</v>
      </c>
      <c r="CK35" s="96">
        <f t="shared" ref="CK35:CK44" si="117">IF(ISNUMBER(CJ35),VLOOKUP(CJ35,$CO$5:$CP$44,2),IF(ISTEXT(CJ35),IF((CJ35="n/f"),0.25,0)," "))</f>
        <v>0</v>
      </c>
      <c r="CL35" s="82">
        <f t="shared" si="56"/>
        <v>0</v>
      </c>
      <c r="CM35" s="111">
        <f t="shared" si="57"/>
        <v>4</v>
      </c>
      <c r="CN35" s="112">
        <f t="shared" si="58"/>
        <v>0</v>
      </c>
      <c r="CO35" s="83">
        <v>31</v>
      </c>
      <c r="CP35" s="83">
        <f t="shared" si="103"/>
        <v>-28</v>
      </c>
      <c r="CQ35" s="81" t="str">
        <f t="shared" si="59"/>
        <v>n/s</v>
      </c>
      <c r="CR35" s="96">
        <f t="shared" si="60"/>
        <v>0</v>
      </c>
      <c r="CS35" s="82">
        <f t="shared" si="61"/>
        <v>0</v>
      </c>
      <c r="CT35" s="111">
        <f t="shared" si="62"/>
        <v>4</v>
      </c>
      <c r="CU35" s="112">
        <f t="shared" si="63"/>
        <v>0</v>
      </c>
      <c r="CV35" s="83">
        <v>31</v>
      </c>
      <c r="CW35" s="83">
        <f t="shared" si="104"/>
        <v>-27</v>
      </c>
      <c r="CX35" s="81" t="str">
        <f t="shared" si="64"/>
        <v>n/s</v>
      </c>
      <c r="CY35" s="96">
        <f t="shared" si="65"/>
        <v>0</v>
      </c>
      <c r="CZ35" s="82">
        <f t="shared" si="66"/>
        <v>0</v>
      </c>
      <c r="DA35" s="111">
        <f t="shared" si="67"/>
        <v>4</v>
      </c>
      <c r="DB35" s="112">
        <f t="shared" si="68"/>
        <v>0</v>
      </c>
      <c r="DC35" s="83">
        <v>31</v>
      </c>
      <c r="DD35" s="83">
        <f t="shared" si="105"/>
        <v>-27</v>
      </c>
      <c r="DE35" s="81" t="str">
        <f t="shared" si="69"/>
        <v>n/s</v>
      </c>
      <c r="DF35" s="96">
        <f t="shared" si="70"/>
        <v>0</v>
      </c>
      <c r="DG35" s="82">
        <f t="shared" si="71"/>
        <v>0</v>
      </c>
      <c r="DH35" s="111">
        <f t="shared" si="72"/>
        <v>4</v>
      </c>
      <c r="DI35" s="112">
        <f t="shared" si="73"/>
        <v>0</v>
      </c>
      <c r="DJ35" s="83">
        <v>31</v>
      </c>
      <c r="DK35" s="83">
        <f t="shared" si="106"/>
        <v>-27</v>
      </c>
      <c r="DL35" s="81" t="str">
        <f t="shared" si="74"/>
        <v>n/s</v>
      </c>
      <c r="DM35" s="96">
        <f t="shared" si="75"/>
        <v>0</v>
      </c>
      <c r="DN35" s="82">
        <f t="shared" si="76"/>
        <v>0</v>
      </c>
      <c r="DO35" s="111">
        <f t="shared" si="77"/>
        <v>4</v>
      </c>
      <c r="DP35" s="112">
        <f t="shared" si="78"/>
        <v>0</v>
      </c>
      <c r="DQ35" s="112">
        <v>31</v>
      </c>
      <c r="DR35" s="83">
        <f t="shared" si="107"/>
        <v>-27</v>
      </c>
      <c r="DS35" s="81" t="str">
        <f t="shared" si="79"/>
        <v>n/s</v>
      </c>
      <c r="DT35" s="82">
        <f t="shared" si="108"/>
        <v>0</v>
      </c>
      <c r="DU35" s="82">
        <f t="shared" si="80"/>
        <v>0</v>
      </c>
      <c r="DV35" s="84">
        <f t="shared" si="81"/>
        <v>4</v>
      </c>
      <c r="DW35" s="112">
        <f t="shared" si="82"/>
        <v>0</v>
      </c>
      <c r="DX35" s="83">
        <v>31</v>
      </c>
      <c r="DY35" s="83">
        <f t="shared" si="109"/>
        <v>-27</v>
      </c>
      <c r="DZ35" s="81" t="str">
        <f t="shared" si="83"/>
        <v>n/s</v>
      </c>
      <c r="EA35" s="96">
        <f t="shared" si="110"/>
        <v>0</v>
      </c>
      <c r="EB35" s="82" t="str">
        <f t="shared" si="84"/>
        <v xml:space="preserve"> </v>
      </c>
      <c r="EC35" s="84" t="str">
        <f t="shared" si="85"/>
        <v xml:space="preserve"> </v>
      </c>
      <c r="ED35" s="112" t="str">
        <f t="shared" si="86"/>
        <v xml:space="preserve"> </v>
      </c>
      <c r="EE35" s="83">
        <v>31</v>
      </c>
      <c r="EF35" s="83">
        <f t="shared" si="111"/>
        <v>-30</v>
      </c>
      <c r="EG35" s="81" t="str">
        <f t="shared" si="87"/>
        <v>n/s</v>
      </c>
      <c r="EH35" s="96">
        <f t="shared" si="112"/>
        <v>0</v>
      </c>
      <c r="EI35" s="82" t="str">
        <f t="shared" si="88"/>
        <v xml:space="preserve"> </v>
      </c>
      <c r="EJ35" s="84" t="str">
        <f t="shared" si="89"/>
        <v xml:space="preserve"> </v>
      </c>
      <c r="EK35" s="112" t="str">
        <f t="shared" si="90"/>
        <v xml:space="preserve"> </v>
      </c>
      <c r="EL35" s="83">
        <v>31</v>
      </c>
      <c r="EM35" s="83">
        <f t="shared" si="113"/>
        <v>-30</v>
      </c>
      <c r="EN35" s="86">
        <f t="shared" si="91"/>
        <v>-99</v>
      </c>
      <c r="EO35" s="65"/>
      <c r="EP35" s="87">
        <f t="shared" si="92"/>
        <v>-99</v>
      </c>
      <c r="EQ35" s="88">
        <f t="shared" si="93"/>
        <v>7</v>
      </c>
      <c r="ER35" s="89">
        <f t="shared" si="94"/>
        <v>23</v>
      </c>
      <c r="ES35" s="90">
        <f t="shared" si="95"/>
        <v>-99</v>
      </c>
      <c r="ET35" s="91">
        <v>31</v>
      </c>
      <c r="EU35" s="91">
        <v>1</v>
      </c>
      <c r="EV35" s="84">
        <f t="shared" si="96"/>
        <v>7</v>
      </c>
      <c r="EW35" s="92">
        <f t="shared" si="97"/>
        <v>0</v>
      </c>
      <c r="EX35" s="93">
        <f t="shared" si="98"/>
        <v>0</v>
      </c>
    </row>
    <row r="36" spans="1:154" s="98" customFormat="1" ht="12.75" hidden="1" customHeight="1">
      <c r="A36" s="66">
        <v>32</v>
      </c>
      <c r="B36" s="48"/>
      <c r="C36" s="87"/>
      <c r="D36" s="139"/>
      <c r="E36" s="67"/>
      <c r="F36" s="67"/>
      <c r="G36" s="67"/>
      <c r="H36" s="67"/>
      <c r="I36" s="68"/>
      <c r="J36" s="113"/>
      <c r="K36" s="114"/>
      <c r="L36" s="114"/>
      <c r="M36" s="48"/>
      <c r="N36" s="122"/>
      <c r="O36" s="122"/>
      <c r="P36" s="122"/>
      <c r="Q36" s="73">
        <f t="shared" si="2"/>
        <v>0</v>
      </c>
      <c r="R36" s="73">
        <f>SUM(L36:N36)*гандикап</f>
        <v>0</v>
      </c>
      <c r="S36" s="74"/>
      <c r="T36" s="74"/>
      <c r="U36" s="80"/>
      <c r="V36" s="76">
        <f t="shared" si="4"/>
        <v>1.0951079738562091</v>
      </c>
      <c r="W36" s="76">
        <f t="shared" si="5"/>
        <v>1.0830033226381461</v>
      </c>
      <c r="X36" s="76">
        <f t="shared" si="6"/>
        <v>1.0702335806938159</v>
      </c>
      <c r="Y36" s="99"/>
      <c r="Z36" s="78" t="str">
        <f t="shared" si="7"/>
        <v/>
      </c>
      <c r="AA36" s="79" t="str">
        <f t="shared" si="8"/>
        <v>n/s</v>
      </c>
      <c r="AB36" s="78" t="str">
        <f t="shared" si="9"/>
        <v/>
      </c>
      <c r="AC36" s="79" t="str">
        <f t="shared" si="10"/>
        <v>n/s</v>
      </c>
      <c r="AD36" s="99"/>
      <c r="AE36" s="78" t="str">
        <f t="shared" si="11"/>
        <v/>
      </c>
      <c r="AF36" s="79" t="str">
        <f t="shared" si="12"/>
        <v>n/s</v>
      </c>
      <c r="AG36" s="78" t="str">
        <f t="shared" si="13"/>
        <v/>
      </c>
      <c r="AH36" s="79" t="str">
        <f t="shared" si="14"/>
        <v>n/s</v>
      </c>
      <c r="AI36" s="99"/>
      <c r="AJ36" s="78" t="str">
        <f t="shared" si="15"/>
        <v/>
      </c>
      <c r="AK36" s="79" t="str">
        <f t="shared" si="16"/>
        <v>n/s</v>
      </c>
      <c r="AL36" s="78" t="str">
        <f t="shared" si="17"/>
        <v/>
      </c>
      <c r="AM36" s="79" t="str">
        <f t="shared" si="18"/>
        <v>n/s</v>
      </c>
      <c r="AN36" s="99"/>
      <c r="AO36" s="78" t="str">
        <f t="shared" si="19"/>
        <v/>
      </c>
      <c r="AP36" s="79" t="str">
        <f t="shared" si="20"/>
        <v>n/s</v>
      </c>
      <c r="AQ36" s="78" t="str">
        <f t="shared" si="21"/>
        <v/>
      </c>
      <c r="AR36" s="79" t="str">
        <f t="shared" si="22"/>
        <v>n/s</v>
      </c>
      <c r="AS36" s="99"/>
      <c r="AT36" s="78" t="str">
        <f t="shared" si="23"/>
        <v/>
      </c>
      <c r="AU36" s="79" t="str">
        <f t="shared" si="24"/>
        <v>n/s</v>
      </c>
      <c r="AV36" s="78" t="str">
        <f t="shared" si="25"/>
        <v/>
      </c>
      <c r="AW36" s="79" t="str">
        <f t="shared" si="26"/>
        <v>n/s</v>
      </c>
      <c r="AX36" s="99"/>
      <c r="AY36" s="78" t="str">
        <f t="shared" si="27"/>
        <v/>
      </c>
      <c r="AZ36" s="79" t="str">
        <f t="shared" si="28"/>
        <v>n/s</v>
      </c>
      <c r="BA36" s="78" t="str">
        <f t="shared" si="29"/>
        <v/>
      </c>
      <c r="BB36" s="79" t="str">
        <f t="shared" si="30"/>
        <v>n/s</v>
      </c>
      <c r="BC36" s="99"/>
      <c r="BD36" s="78" t="str">
        <f t="shared" si="31"/>
        <v/>
      </c>
      <c r="BE36" s="79" t="str">
        <f t="shared" si="32"/>
        <v>n/s</v>
      </c>
      <c r="BF36" s="78" t="str">
        <f t="shared" si="33"/>
        <v/>
      </c>
      <c r="BG36" s="79" t="str">
        <f t="shared" si="34"/>
        <v>n/s</v>
      </c>
      <c r="BH36" s="77"/>
      <c r="BI36" s="78" t="str">
        <f t="shared" si="35"/>
        <v/>
      </c>
      <c r="BJ36" s="79" t="str">
        <f t="shared" si="36"/>
        <v>n/s</v>
      </c>
      <c r="BK36" s="78" t="str">
        <f t="shared" si="37"/>
        <v/>
      </c>
      <c r="BL36" s="79" t="str">
        <f t="shared" si="38"/>
        <v>n/s</v>
      </c>
      <c r="BM36" s="77"/>
      <c r="BN36" s="78" t="str">
        <f t="shared" si="39"/>
        <v/>
      </c>
      <c r="BO36" s="79" t="str">
        <f t="shared" si="40"/>
        <v>n/s</v>
      </c>
      <c r="BP36" s="78" t="str">
        <f t="shared" si="41"/>
        <v/>
      </c>
      <c r="BQ36" s="79" t="str">
        <f t="shared" si="42"/>
        <v>n/s</v>
      </c>
      <c r="BR36" s="99"/>
      <c r="BS36" s="78" t="str">
        <f t="shared" si="43"/>
        <v/>
      </c>
      <c r="BT36" s="79" t="str">
        <f t="shared" si="44"/>
        <v>n/s</v>
      </c>
      <c r="BU36" s="78" t="str">
        <f t="shared" si="45"/>
        <v/>
      </c>
      <c r="BV36" s="79" t="str">
        <f t="shared" si="46"/>
        <v>n/s</v>
      </c>
      <c r="BW36" s="33"/>
      <c r="BX36" s="80">
        <f t="shared" si="47"/>
        <v>0</v>
      </c>
      <c r="BY36" s="81" t="str">
        <f t="shared" si="48"/>
        <v>n/s</v>
      </c>
      <c r="BZ36" s="96">
        <f t="shared" si="49"/>
        <v>0</v>
      </c>
      <c r="CA36" s="83">
        <v>32</v>
      </c>
      <c r="CB36" s="83">
        <f t="shared" si="100"/>
        <v>-28</v>
      </c>
      <c r="CC36" s="81" t="str">
        <f t="shared" si="50"/>
        <v>n/s</v>
      </c>
      <c r="CD36" s="96">
        <f t="shared" si="51"/>
        <v>0</v>
      </c>
      <c r="CE36" s="82">
        <f t="shared" si="52"/>
        <v>0</v>
      </c>
      <c r="CF36" s="111">
        <f t="shared" si="53"/>
        <v>4</v>
      </c>
      <c r="CG36" s="112">
        <f t="shared" si="54"/>
        <v>0</v>
      </c>
      <c r="CH36" s="83">
        <v>32</v>
      </c>
      <c r="CI36" s="83">
        <f t="shared" si="101"/>
        <v>-28</v>
      </c>
      <c r="CJ36" s="81" t="str">
        <f t="shared" si="55"/>
        <v>n/s</v>
      </c>
      <c r="CK36" s="96">
        <f t="shared" si="117"/>
        <v>0</v>
      </c>
      <c r="CL36" s="82">
        <f t="shared" si="56"/>
        <v>0</v>
      </c>
      <c r="CM36" s="111">
        <f t="shared" si="57"/>
        <v>4</v>
      </c>
      <c r="CN36" s="112">
        <f t="shared" si="58"/>
        <v>0</v>
      </c>
      <c r="CO36" s="83">
        <v>32</v>
      </c>
      <c r="CP36" s="83">
        <f t="shared" si="103"/>
        <v>-29</v>
      </c>
      <c r="CQ36" s="81" t="str">
        <f t="shared" si="59"/>
        <v>n/s</v>
      </c>
      <c r="CR36" s="96">
        <f t="shared" si="60"/>
        <v>0</v>
      </c>
      <c r="CS36" s="82">
        <f t="shared" si="61"/>
        <v>0</v>
      </c>
      <c r="CT36" s="111">
        <f t="shared" si="62"/>
        <v>4</v>
      </c>
      <c r="CU36" s="112">
        <f t="shared" si="63"/>
        <v>0</v>
      </c>
      <c r="CV36" s="83">
        <v>32</v>
      </c>
      <c r="CW36" s="83">
        <f t="shared" si="104"/>
        <v>-28</v>
      </c>
      <c r="CX36" s="81" t="str">
        <f t="shared" si="64"/>
        <v>n/s</v>
      </c>
      <c r="CY36" s="96">
        <f t="shared" si="65"/>
        <v>0</v>
      </c>
      <c r="CZ36" s="82">
        <f t="shared" si="66"/>
        <v>0</v>
      </c>
      <c r="DA36" s="111">
        <f t="shared" si="67"/>
        <v>4</v>
      </c>
      <c r="DB36" s="112">
        <f t="shared" si="68"/>
        <v>0</v>
      </c>
      <c r="DC36" s="83">
        <v>32</v>
      </c>
      <c r="DD36" s="83">
        <f t="shared" si="105"/>
        <v>-28</v>
      </c>
      <c r="DE36" s="81" t="str">
        <f t="shared" si="69"/>
        <v>n/s</v>
      </c>
      <c r="DF36" s="96">
        <f t="shared" si="70"/>
        <v>0</v>
      </c>
      <c r="DG36" s="82">
        <f t="shared" si="71"/>
        <v>0</v>
      </c>
      <c r="DH36" s="111">
        <f t="shared" si="72"/>
        <v>4</v>
      </c>
      <c r="DI36" s="112">
        <f t="shared" si="73"/>
        <v>0</v>
      </c>
      <c r="DJ36" s="83">
        <v>32</v>
      </c>
      <c r="DK36" s="83">
        <f t="shared" si="106"/>
        <v>-28</v>
      </c>
      <c r="DL36" s="81" t="str">
        <f t="shared" si="74"/>
        <v>n/s</v>
      </c>
      <c r="DM36" s="96">
        <f t="shared" si="75"/>
        <v>0</v>
      </c>
      <c r="DN36" s="82">
        <f t="shared" si="76"/>
        <v>0</v>
      </c>
      <c r="DO36" s="111">
        <f t="shared" si="77"/>
        <v>4</v>
      </c>
      <c r="DP36" s="112">
        <f t="shared" si="78"/>
        <v>0</v>
      </c>
      <c r="DQ36" s="112">
        <v>32</v>
      </c>
      <c r="DR36" s="83">
        <f t="shared" si="107"/>
        <v>-28</v>
      </c>
      <c r="DS36" s="81" t="str">
        <f t="shared" si="79"/>
        <v>n/s</v>
      </c>
      <c r="DT36" s="82">
        <f t="shared" si="108"/>
        <v>0</v>
      </c>
      <c r="DU36" s="82">
        <f t="shared" si="80"/>
        <v>0</v>
      </c>
      <c r="DV36" s="84">
        <f t="shared" si="81"/>
        <v>4</v>
      </c>
      <c r="DW36" s="112">
        <f t="shared" si="82"/>
        <v>0</v>
      </c>
      <c r="DX36" s="83">
        <v>32</v>
      </c>
      <c r="DY36" s="83">
        <f t="shared" si="109"/>
        <v>-28</v>
      </c>
      <c r="DZ36" s="81" t="str">
        <f t="shared" si="83"/>
        <v>n/s</v>
      </c>
      <c r="EA36" s="96">
        <f t="shared" si="110"/>
        <v>0</v>
      </c>
      <c r="EB36" s="82" t="str">
        <f t="shared" si="84"/>
        <v xml:space="preserve"> </v>
      </c>
      <c r="EC36" s="84" t="str">
        <f t="shared" si="85"/>
        <v xml:space="preserve"> </v>
      </c>
      <c r="ED36" s="112" t="str">
        <f t="shared" si="86"/>
        <v xml:space="preserve"> </v>
      </c>
      <c r="EE36" s="83">
        <v>32</v>
      </c>
      <c r="EF36" s="83">
        <f t="shared" si="111"/>
        <v>-31</v>
      </c>
      <c r="EG36" s="81" t="str">
        <f t="shared" si="87"/>
        <v>n/s</v>
      </c>
      <c r="EH36" s="96">
        <f t="shared" si="112"/>
        <v>0</v>
      </c>
      <c r="EI36" s="82" t="str">
        <f t="shared" si="88"/>
        <v xml:space="preserve"> </v>
      </c>
      <c r="EJ36" s="84" t="str">
        <f t="shared" si="89"/>
        <v xml:space="preserve"> </v>
      </c>
      <c r="EK36" s="112" t="str">
        <f t="shared" si="90"/>
        <v xml:space="preserve"> </v>
      </c>
      <c r="EL36" s="83">
        <v>32</v>
      </c>
      <c r="EM36" s="83">
        <f t="shared" si="113"/>
        <v>-31</v>
      </c>
      <c r="EN36" s="86">
        <f t="shared" si="91"/>
        <v>-99</v>
      </c>
      <c r="EO36" s="65"/>
      <c r="EP36" s="87">
        <f t="shared" si="92"/>
        <v>-99</v>
      </c>
      <c r="EQ36" s="88">
        <f t="shared" si="93"/>
        <v>7</v>
      </c>
      <c r="ER36" s="89">
        <f t="shared" si="94"/>
        <v>23</v>
      </c>
      <c r="ES36" s="90">
        <f t="shared" si="95"/>
        <v>-99</v>
      </c>
      <c r="ET36" s="91">
        <v>32</v>
      </c>
      <c r="EU36" s="91">
        <v>1</v>
      </c>
      <c r="EV36" s="84">
        <f t="shared" si="96"/>
        <v>7</v>
      </c>
      <c r="EW36" s="92">
        <f t="shared" si="97"/>
        <v>0</v>
      </c>
      <c r="EX36" s="93">
        <f t="shared" si="98"/>
        <v>0</v>
      </c>
    </row>
    <row r="37" spans="1:154" s="98" customFormat="1" ht="12.75" hidden="1" customHeight="1">
      <c r="A37" s="66">
        <v>33</v>
      </c>
      <c r="B37" s="48"/>
      <c r="C37" s="87"/>
      <c r="D37" s="139"/>
      <c r="E37" s="67"/>
      <c r="F37" s="67"/>
      <c r="G37" s="67"/>
      <c r="H37" s="67"/>
      <c r="I37" s="68"/>
      <c r="J37" s="113"/>
      <c r="K37" s="114"/>
      <c r="L37" s="114"/>
      <c r="M37" s="115"/>
      <c r="N37" s="122"/>
      <c r="O37" s="122"/>
      <c r="P37" s="122"/>
      <c r="Q37" s="73">
        <f t="shared" si="2"/>
        <v>0</v>
      </c>
      <c r="R37" s="73">
        <f t="shared" si="3"/>
        <v>0</v>
      </c>
      <c r="S37" s="74"/>
      <c r="T37" s="74"/>
      <c r="U37" s="140"/>
      <c r="V37" s="76">
        <f t="shared" si="4"/>
        <v>1.0951079738562091</v>
      </c>
      <c r="W37" s="76">
        <f t="shared" si="5"/>
        <v>1.0830033226381461</v>
      </c>
      <c r="X37" s="76">
        <f t="shared" si="6"/>
        <v>1.0702335806938159</v>
      </c>
      <c r="Y37" s="99"/>
      <c r="Z37" s="78" t="str">
        <f t="shared" si="7"/>
        <v/>
      </c>
      <c r="AA37" s="79" t="str">
        <f t="shared" si="8"/>
        <v>n/s</v>
      </c>
      <c r="AB37" s="78" t="str">
        <f t="shared" si="9"/>
        <v/>
      </c>
      <c r="AC37" s="79" t="str">
        <f t="shared" si="10"/>
        <v>n/s</v>
      </c>
      <c r="AD37" s="99"/>
      <c r="AE37" s="78" t="str">
        <f t="shared" si="11"/>
        <v/>
      </c>
      <c r="AF37" s="79" t="str">
        <f t="shared" si="12"/>
        <v>n/s</v>
      </c>
      <c r="AG37" s="78" t="str">
        <f t="shared" si="13"/>
        <v/>
      </c>
      <c r="AH37" s="79" t="str">
        <f t="shared" si="14"/>
        <v>n/s</v>
      </c>
      <c r="AI37" s="99"/>
      <c r="AJ37" s="78" t="str">
        <f t="shared" si="15"/>
        <v/>
      </c>
      <c r="AK37" s="79" t="str">
        <f t="shared" si="16"/>
        <v>n/s</v>
      </c>
      <c r="AL37" s="78" t="str">
        <f t="shared" si="17"/>
        <v/>
      </c>
      <c r="AM37" s="79" t="str">
        <f t="shared" si="18"/>
        <v>n/s</v>
      </c>
      <c r="AN37" s="99"/>
      <c r="AO37" s="78" t="str">
        <f t="shared" si="19"/>
        <v/>
      </c>
      <c r="AP37" s="79" t="str">
        <f t="shared" si="20"/>
        <v>n/s</v>
      </c>
      <c r="AQ37" s="78" t="str">
        <f t="shared" si="21"/>
        <v/>
      </c>
      <c r="AR37" s="79" t="str">
        <f t="shared" si="22"/>
        <v>n/s</v>
      </c>
      <c r="AS37" s="99"/>
      <c r="AT37" s="78" t="str">
        <f t="shared" si="23"/>
        <v/>
      </c>
      <c r="AU37" s="79" t="str">
        <f t="shared" si="24"/>
        <v>n/s</v>
      </c>
      <c r="AV37" s="78" t="str">
        <f t="shared" si="25"/>
        <v/>
      </c>
      <c r="AW37" s="79" t="str">
        <f t="shared" si="26"/>
        <v>n/s</v>
      </c>
      <c r="AX37" s="99"/>
      <c r="AY37" s="78" t="str">
        <f t="shared" si="27"/>
        <v/>
      </c>
      <c r="AZ37" s="79" t="str">
        <f t="shared" si="28"/>
        <v>n/s</v>
      </c>
      <c r="BA37" s="78" t="str">
        <f t="shared" si="29"/>
        <v/>
      </c>
      <c r="BB37" s="79" t="str">
        <f t="shared" si="30"/>
        <v>n/s</v>
      </c>
      <c r="BC37" s="99"/>
      <c r="BD37" s="78" t="str">
        <f t="shared" si="31"/>
        <v/>
      </c>
      <c r="BE37" s="79" t="str">
        <f t="shared" si="32"/>
        <v>n/s</v>
      </c>
      <c r="BF37" s="78" t="str">
        <f t="shared" si="33"/>
        <v/>
      </c>
      <c r="BG37" s="79" t="str">
        <f t="shared" si="34"/>
        <v>n/s</v>
      </c>
      <c r="BH37" s="99"/>
      <c r="BI37" s="78" t="str">
        <f t="shared" si="35"/>
        <v/>
      </c>
      <c r="BJ37" s="79" t="str">
        <f t="shared" si="36"/>
        <v>n/s</v>
      </c>
      <c r="BK37" s="78" t="str">
        <f t="shared" si="37"/>
        <v/>
      </c>
      <c r="BL37" s="79" t="str">
        <f t="shared" si="38"/>
        <v>n/s</v>
      </c>
      <c r="BM37" s="99"/>
      <c r="BN37" s="78" t="str">
        <f t="shared" si="39"/>
        <v/>
      </c>
      <c r="BO37" s="79" t="str">
        <f t="shared" si="40"/>
        <v>n/s</v>
      </c>
      <c r="BP37" s="78" t="str">
        <f t="shared" si="41"/>
        <v/>
      </c>
      <c r="BQ37" s="79" t="str">
        <f t="shared" si="42"/>
        <v>n/s</v>
      </c>
      <c r="BR37" s="99"/>
      <c r="BS37" s="78" t="str">
        <f t="shared" si="43"/>
        <v/>
      </c>
      <c r="BT37" s="79" t="str">
        <f t="shared" si="44"/>
        <v>n/s</v>
      </c>
      <c r="BU37" s="78" t="str">
        <f t="shared" si="45"/>
        <v/>
      </c>
      <c r="BV37" s="79" t="str">
        <f t="shared" si="46"/>
        <v>n/s</v>
      </c>
      <c r="BW37" s="33"/>
      <c r="BX37" s="140">
        <f t="shared" si="47"/>
        <v>0</v>
      </c>
      <c r="BY37" s="81" t="str">
        <f t="shared" si="48"/>
        <v>n/s</v>
      </c>
      <c r="BZ37" s="96">
        <f t="shared" si="49"/>
        <v>0</v>
      </c>
      <c r="CA37" s="83">
        <v>33</v>
      </c>
      <c r="CB37" s="83">
        <f t="shared" si="100"/>
        <v>-29</v>
      </c>
      <c r="CC37" s="81" t="str">
        <f t="shared" si="50"/>
        <v>n/s</v>
      </c>
      <c r="CD37" s="96">
        <f t="shared" si="51"/>
        <v>0</v>
      </c>
      <c r="CE37" s="82">
        <f t="shared" si="52"/>
        <v>0</v>
      </c>
      <c r="CF37" s="111">
        <f t="shared" si="53"/>
        <v>4</v>
      </c>
      <c r="CG37" s="112">
        <f t="shared" si="54"/>
        <v>0</v>
      </c>
      <c r="CH37" s="83">
        <v>33</v>
      </c>
      <c r="CI37" s="83">
        <f t="shared" si="101"/>
        <v>-29</v>
      </c>
      <c r="CJ37" s="81" t="str">
        <f t="shared" si="55"/>
        <v>n/s</v>
      </c>
      <c r="CK37" s="96">
        <f t="shared" si="117"/>
        <v>0</v>
      </c>
      <c r="CL37" s="82">
        <f t="shared" si="56"/>
        <v>0</v>
      </c>
      <c r="CM37" s="111">
        <f t="shared" si="57"/>
        <v>4</v>
      </c>
      <c r="CN37" s="112">
        <f t="shared" si="58"/>
        <v>0</v>
      </c>
      <c r="CO37" s="83">
        <v>33</v>
      </c>
      <c r="CP37" s="83">
        <f t="shared" si="103"/>
        <v>-30</v>
      </c>
      <c r="CQ37" s="81" t="str">
        <f t="shared" si="59"/>
        <v>n/s</v>
      </c>
      <c r="CR37" s="96">
        <f t="shared" si="60"/>
        <v>0</v>
      </c>
      <c r="CS37" s="82">
        <f t="shared" si="61"/>
        <v>0</v>
      </c>
      <c r="CT37" s="111">
        <f t="shared" si="62"/>
        <v>4</v>
      </c>
      <c r="CU37" s="112">
        <f t="shared" si="63"/>
        <v>0</v>
      </c>
      <c r="CV37" s="83">
        <v>33</v>
      </c>
      <c r="CW37" s="83">
        <f t="shared" si="104"/>
        <v>-29</v>
      </c>
      <c r="CX37" s="81" t="str">
        <f t="shared" si="64"/>
        <v>n/s</v>
      </c>
      <c r="CY37" s="96">
        <f t="shared" si="65"/>
        <v>0</v>
      </c>
      <c r="CZ37" s="82">
        <f t="shared" si="66"/>
        <v>0</v>
      </c>
      <c r="DA37" s="111">
        <f t="shared" si="67"/>
        <v>4</v>
      </c>
      <c r="DB37" s="112">
        <f t="shared" si="68"/>
        <v>0</v>
      </c>
      <c r="DC37" s="83">
        <v>33</v>
      </c>
      <c r="DD37" s="83">
        <f t="shared" si="105"/>
        <v>-29</v>
      </c>
      <c r="DE37" s="81" t="str">
        <f t="shared" si="69"/>
        <v>n/s</v>
      </c>
      <c r="DF37" s="96">
        <f t="shared" si="70"/>
        <v>0</v>
      </c>
      <c r="DG37" s="82">
        <f t="shared" si="71"/>
        <v>0</v>
      </c>
      <c r="DH37" s="111">
        <f t="shared" si="72"/>
        <v>4</v>
      </c>
      <c r="DI37" s="112">
        <f t="shared" si="73"/>
        <v>0</v>
      </c>
      <c r="DJ37" s="83">
        <v>33</v>
      </c>
      <c r="DK37" s="83">
        <f t="shared" si="106"/>
        <v>-29</v>
      </c>
      <c r="DL37" s="81" t="str">
        <f t="shared" si="74"/>
        <v>n/s</v>
      </c>
      <c r="DM37" s="96">
        <f t="shared" si="75"/>
        <v>0</v>
      </c>
      <c r="DN37" s="82">
        <f t="shared" si="76"/>
        <v>0</v>
      </c>
      <c r="DO37" s="111">
        <f t="shared" si="77"/>
        <v>4</v>
      </c>
      <c r="DP37" s="112">
        <f t="shared" si="78"/>
        <v>0</v>
      </c>
      <c r="DQ37" s="112">
        <v>33</v>
      </c>
      <c r="DR37" s="83">
        <f t="shared" si="107"/>
        <v>-29</v>
      </c>
      <c r="DS37" s="81" t="str">
        <f t="shared" si="79"/>
        <v>n/s</v>
      </c>
      <c r="DT37" s="82">
        <f t="shared" si="108"/>
        <v>0</v>
      </c>
      <c r="DU37" s="82">
        <f t="shared" si="80"/>
        <v>0</v>
      </c>
      <c r="DV37" s="84">
        <f t="shared" si="81"/>
        <v>4</v>
      </c>
      <c r="DW37" s="112">
        <f t="shared" si="82"/>
        <v>0</v>
      </c>
      <c r="DX37" s="83">
        <v>33</v>
      </c>
      <c r="DY37" s="83">
        <f t="shared" si="109"/>
        <v>-29</v>
      </c>
      <c r="DZ37" s="81" t="str">
        <f t="shared" si="83"/>
        <v>n/s</v>
      </c>
      <c r="EA37" s="96">
        <f t="shared" si="110"/>
        <v>0</v>
      </c>
      <c r="EB37" s="82" t="str">
        <f t="shared" si="84"/>
        <v xml:space="preserve"> </v>
      </c>
      <c r="EC37" s="84" t="str">
        <f t="shared" si="85"/>
        <v xml:space="preserve"> </v>
      </c>
      <c r="ED37" s="112" t="str">
        <f t="shared" si="86"/>
        <v xml:space="preserve"> </v>
      </c>
      <c r="EE37" s="83">
        <v>33</v>
      </c>
      <c r="EF37" s="83">
        <f t="shared" si="111"/>
        <v>-32</v>
      </c>
      <c r="EG37" s="81" t="str">
        <f t="shared" si="87"/>
        <v>n/s</v>
      </c>
      <c r="EH37" s="96">
        <f t="shared" si="112"/>
        <v>0</v>
      </c>
      <c r="EI37" s="82" t="str">
        <f t="shared" si="88"/>
        <v xml:space="preserve"> </v>
      </c>
      <c r="EJ37" s="84" t="str">
        <f t="shared" si="89"/>
        <v xml:space="preserve"> </v>
      </c>
      <c r="EK37" s="112" t="str">
        <f t="shared" si="90"/>
        <v xml:space="preserve"> </v>
      </c>
      <c r="EL37" s="83">
        <v>33</v>
      </c>
      <c r="EM37" s="83">
        <f t="shared" si="113"/>
        <v>-32</v>
      </c>
      <c r="EN37" s="86">
        <f t="shared" si="91"/>
        <v>-99</v>
      </c>
      <c r="EO37" s="65"/>
      <c r="EP37" s="87">
        <f t="shared" si="92"/>
        <v>-99</v>
      </c>
      <c r="EQ37" s="88">
        <f t="shared" si="93"/>
        <v>7</v>
      </c>
      <c r="ER37" s="89">
        <f t="shared" si="94"/>
        <v>23</v>
      </c>
      <c r="ES37" s="90">
        <f t="shared" si="95"/>
        <v>-99</v>
      </c>
      <c r="ET37" s="91">
        <v>33</v>
      </c>
      <c r="EU37" s="91">
        <v>1</v>
      </c>
      <c r="EV37" s="84">
        <f t="shared" si="96"/>
        <v>7</v>
      </c>
      <c r="EW37" s="141">
        <f t="shared" si="97"/>
        <v>0</v>
      </c>
      <c r="EX37" s="93">
        <f t="shared" si="98"/>
        <v>0</v>
      </c>
    </row>
    <row r="38" spans="1:154" ht="12.75" hidden="1" customHeight="1">
      <c r="A38" s="66">
        <v>34</v>
      </c>
      <c r="B38" s="48"/>
      <c r="C38" s="87"/>
      <c r="D38" s="139"/>
      <c r="E38" s="67"/>
      <c r="F38" s="67"/>
      <c r="G38" s="67"/>
      <c r="H38" s="67"/>
      <c r="I38" s="68"/>
      <c r="J38" s="113"/>
      <c r="K38" s="114"/>
      <c r="L38" s="114"/>
      <c r="M38" s="115"/>
      <c r="N38" s="122"/>
      <c r="O38" s="122"/>
      <c r="P38" s="122"/>
      <c r="Q38" s="73">
        <f t="shared" si="2"/>
        <v>0</v>
      </c>
      <c r="R38" s="73">
        <f t="shared" si="3"/>
        <v>0</v>
      </c>
      <c r="S38" s="74"/>
      <c r="T38" s="74"/>
      <c r="U38" s="140"/>
      <c r="V38" s="76">
        <f t="shared" si="4"/>
        <v>1.0951079738562091</v>
      </c>
      <c r="W38" s="76">
        <f t="shared" si="5"/>
        <v>1.0830033226381461</v>
      </c>
      <c r="X38" s="76">
        <f t="shared" si="6"/>
        <v>1.0702335806938159</v>
      </c>
      <c r="Y38" s="99"/>
      <c r="Z38" s="78" t="str">
        <f t="shared" si="7"/>
        <v/>
      </c>
      <c r="AA38" s="79" t="str">
        <f t="shared" si="8"/>
        <v>n/s</v>
      </c>
      <c r="AB38" s="78" t="str">
        <f t="shared" si="9"/>
        <v/>
      </c>
      <c r="AC38" s="79" t="str">
        <f t="shared" si="10"/>
        <v>n/s</v>
      </c>
      <c r="AD38" s="99"/>
      <c r="AE38" s="78" t="str">
        <f t="shared" si="11"/>
        <v/>
      </c>
      <c r="AF38" s="79" t="str">
        <f t="shared" si="12"/>
        <v>n/s</v>
      </c>
      <c r="AG38" s="78" t="str">
        <f t="shared" si="13"/>
        <v/>
      </c>
      <c r="AH38" s="79" t="str">
        <f t="shared" si="14"/>
        <v>n/s</v>
      </c>
      <c r="AI38" s="99"/>
      <c r="AJ38" s="78" t="str">
        <f t="shared" si="15"/>
        <v/>
      </c>
      <c r="AK38" s="79" t="str">
        <f t="shared" si="16"/>
        <v>n/s</v>
      </c>
      <c r="AL38" s="78" t="str">
        <f t="shared" si="17"/>
        <v/>
      </c>
      <c r="AM38" s="79" t="str">
        <f t="shared" si="18"/>
        <v>n/s</v>
      </c>
      <c r="AN38" s="99"/>
      <c r="AO38" s="78" t="str">
        <f>IF(AND($S38=1,AN$3&gt;0),IF(ISNUMBER(AN45),IF((AN45-AN$3)&gt;0,AN45-AN$3,$P$4-AN$3+AN45)," "),"")</f>
        <v/>
      </c>
      <c r="AP38" s="79" t="str">
        <f>IF($S38=1,IF(ISNUMBER(AN45),RANK(AO38,AO$5:AO$44,1),AN45),"n/s")</f>
        <v>n/s</v>
      </c>
      <c r="AQ38" s="78" t="str">
        <f>IF($S38=1,IF(ISNUMBER(AN45),IF((AN45-AN$3)&gt;0,AN45-AN$3,$P$4-AN$3+AN45)*(IF(AQ$4=2,$V38,IF(AQ$4=4,$W38,IF(AQ$4=7,$X38,"!"))))," "),"")</f>
        <v/>
      </c>
      <c r="AR38" s="79" t="str">
        <f t="shared" si="22"/>
        <v>n/s</v>
      </c>
      <c r="AS38" s="99"/>
      <c r="AT38" s="78" t="str">
        <f t="shared" si="23"/>
        <v/>
      </c>
      <c r="AU38" s="79" t="str">
        <f t="shared" si="24"/>
        <v>n/s</v>
      </c>
      <c r="AV38" s="78" t="str">
        <f t="shared" si="25"/>
        <v/>
      </c>
      <c r="AW38" s="79" t="str">
        <f t="shared" si="26"/>
        <v>n/s</v>
      </c>
      <c r="AX38" s="99"/>
      <c r="AY38" s="78" t="str">
        <f t="shared" si="27"/>
        <v/>
      </c>
      <c r="AZ38" s="79" t="str">
        <f t="shared" si="28"/>
        <v>n/s</v>
      </c>
      <c r="BA38" s="78" t="str">
        <f t="shared" si="29"/>
        <v/>
      </c>
      <c r="BB38" s="79" t="str">
        <f t="shared" si="30"/>
        <v>n/s</v>
      </c>
      <c r="BC38" s="99"/>
      <c r="BD38" s="78" t="str">
        <f t="shared" si="31"/>
        <v/>
      </c>
      <c r="BE38" s="79" t="str">
        <f t="shared" si="32"/>
        <v>n/s</v>
      </c>
      <c r="BF38" s="78" t="str">
        <f t="shared" si="33"/>
        <v/>
      </c>
      <c r="BG38" s="79" t="str">
        <f t="shared" si="34"/>
        <v>n/s</v>
      </c>
      <c r="BH38" s="99"/>
      <c r="BI38" s="78" t="str">
        <f t="shared" si="35"/>
        <v/>
      </c>
      <c r="BJ38" s="79" t="str">
        <f t="shared" si="36"/>
        <v>n/s</v>
      </c>
      <c r="BK38" s="78" t="str">
        <f t="shared" si="37"/>
        <v/>
      </c>
      <c r="BL38" s="79" t="str">
        <f t="shared" si="38"/>
        <v>n/s</v>
      </c>
      <c r="BM38" s="99"/>
      <c r="BN38" s="78" t="str">
        <f t="shared" si="39"/>
        <v/>
      </c>
      <c r="BO38" s="79" t="str">
        <f t="shared" si="40"/>
        <v>n/s</v>
      </c>
      <c r="BP38" s="78" t="str">
        <f t="shared" si="41"/>
        <v/>
      </c>
      <c r="BQ38" s="79" t="str">
        <f t="shared" si="42"/>
        <v>n/s</v>
      </c>
      <c r="BR38" s="99"/>
      <c r="BS38" s="78" t="str">
        <f t="shared" si="43"/>
        <v/>
      </c>
      <c r="BT38" s="79" t="str">
        <f t="shared" si="44"/>
        <v>n/s</v>
      </c>
      <c r="BU38" s="78" t="str">
        <f t="shared" si="45"/>
        <v/>
      </c>
      <c r="BV38" s="79" t="str">
        <f t="shared" si="46"/>
        <v>n/s</v>
      </c>
      <c r="BW38" s="33"/>
      <c r="BX38" s="140">
        <f t="shared" si="47"/>
        <v>0</v>
      </c>
      <c r="BY38" s="81" t="str">
        <f t="shared" si="48"/>
        <v>n/s</v>
      </c>
      <c r="BZ38" s="96">
        <f t="shared" si="49"/>
        <v>0</v>
      </c>
      <c r="CA38" s="83">
        <v>34</v>
      </c>
      <c r="CB38" s="83">
        <f t="shared" si="100"/>
        <v>-30</v>
      </c>
      <c r="CC38" s="81" t="str">
        <f t="shared" si="50"/>
        <v>n/s</v>
      </c>
      <c r="CD38" s="96">
        <f t="shared" si="51"/>
        <v>0</v>
      </c>
      <c r="CE38" s="82">
        <f t="shared" si="52"/>
        <v>0</v>
      </c>
      <c r="CF38" s="111">
        <f t="shared" si="53"/>
        <v>4</v>
      </c>
      <c r="CG38" s="112">
        <f t="shared" si="54"/>
        <v>0</v>
      </c>
      <c r="CH38" s="83">
        <v>34</v>
      </c>
      <c r="CI38" s="83">
        <f t="shared" si="101"/>
        <v>-30</v>
      </c>
      <c r="CJ38" s="81" t="str">
        <f t="shared" si="55"/>
        <v>n/s</v>
      </c>
      <c r="CK38" s="96">
        <f t="shared" si="117"/>
        <v>0</v>
      </c>
      <c r="CL38" s="82">
        <f t="shared" si="56"/>
        <v>0</v>
      </c>
      <c r="CM38" s="111">
        <f t="shared" si="57"/>
        <v>4</v>
      </c>
      <c r="CN38" s="112">
        <f t="shared" si="58"/>
        <v>0</v>
      </c>
      <c r="CO38" s="83">
        <v>34</v>
      </c>
      <c r="CP38" s="83">
        <f t="shared" si="103"/>
        <v>-31</v>
      </c>
      <c r="CQ38" s="81" t="str">
        <f t="shared" si="59"/>
        <v>n/s</v>
      </c>
      <c r="CR38" s="96">
        <f t="shared" si="60"/>
        <v>0</v>
      </c>
      <c r="CS38" s="82">
        <f t="shared" si="61"/>
        <v>0</v>
      </c>
      <c r="CT38" s="111">
        <f t="shared" si="62"/>
        <v>4</v>
      </c>
      <c r="CU38" s="112">
        <f t="shared" si="63"/>
        <v>0</v>
      </c>
      <c r="CV38" s="83">
        <v>34</v>
      </c>
      <c r="CW38" s="83">
        <f t="shared" si="104"/>
        <v>-30</v>
      </c>
      <c r="CX38" s="81" t="str">
        <f t="shared" si="64"/>
        <v>n/s</v>
      </c>
      <c r="CY38" s="96">
        <f t="shared" si="65"/>
        <v>0</v>
      </c>
      <c r="CZ38" s="82">
        <f t="shared" si="66"/>
        <v>0</v>
      </c>
      <c r="DA38" s="111">
        <f t="shared" si="67"/>
        <v>4</v>
      </c>
      <c r="DB38" s="112">
        <f t="shared" si="68"/>
        <v>0</v>
      </c>
      <c r="DC38" s="83">
        <v>34</v>
      </c>
      <c r="DD38" s="83">
        <f t="shared" si="105"/>
        <v>-30</v>
      </c>
      <c r="DE38" s="81" t="str">
        <f t="shared" si="69"/>
        <v>n/s</v>
      </c>
      <c r="DF38" s="96">
        <f t="shared" si="70"/>
        <v>0</v>
      </c>
      <c r="DG38" s="82">
        <f t="shared" si="71"/>
        <v>0</v>
      </c>
      <c r="DH38" s="111">
        <f t="shared" si="72"/>
        <v>4</v>
      </c>
      <c r="DI38" s="112">
        <f t="shared" si="73"/>
        <v>0</v>
      </c>
      <c r="DJ38" s="83">
        <v>34</v>
      </c>
      <c r="DK38" s="83">
        <f t="shared" si="106"/>
        <v>-30</v>
      </c>
      <c r="DL38" s="81" t="str">
        <f t="shared" si="74"/>
        <v>n/s</v>
      </c>
      <c r="DM38" s="96">
        <f t="shared" si="75"/>
        <v>0</v>
      </c>
      <c r="DN38" s="82">
        <f t="shared" si="76"/>
        <v>0</v>
      </c>
      <c r="DO38" s="111">
        <f t="shared" si="77"/>
        <v>4</v>
      </c>
      <c r="DP38" s="112">
        <f t="shared" si="78"/>
        <v>0</v>
      </c>
      <c r="DQ38" s="112">
        <v>34</v>
      </c>
      <c r="DR38" s="83">
        <f t="shared" si="107"/>
        <v>-30</v>
      </c>
      <c r="DS38" s="81" t="str">
        <f t="shared" si="79"/>
        <v>n/s</v>
      </c>
      <c r="DT38" s="82">
        <f t="shared" si="108"/>
        <v>0</v>
      </c>
      <c r="DU38" s="82">
        <f t="shared" si="80"/>
        <v>0</v>
      </c>
      <c r="DV38" s="84">
        <f t="shared" si="81"/>
        <v>4</v>
      </c>
      <c r="DW38" s="112">
        <f t="shared" si="82"/>
        <v>0</v>
      </c>
      <c r="DX38" s="83">
        <v>34</v>
      </c>
      <c r="DY38" s="83">
        <f t="shared" si="109"/>
        <v>-30</v>
      </c>
      <c r="DZ38" s="81" t="str">
        <f t="shared" si="83"/>
        <v>n/s</v>
      </c>
      <c r="EA38" s="96">
        <f t="shared" si="110"/>
        <v>0</v>
      </c>
      <c r="EB38" s="82" t="str">
        <f t="shared" si="84"/>
        <v xml:space="preserve"> </v>
      </c>
      <c r="EC38" s="84" t="str">
        <f t="shared" si="85"/>
        <v xml:space="preserve"> </v>
      </c>
      <c r="ED38" s="112" t="str">
        <f t="shared" si="86"/>
        <v xml:space="preserve"> </v>
      </c>
      <c r="EE38" s="83">
        <v>34</v>
      </c>
      <c r="EF38" s="83">
        <f t="shared" si="111"/>
        <v>-33</v>
      </c>
      <c r="EG38" s="81" t="str">
        <f t="shared" si="87"/>
        <v>n/s</v>
      </c>
      <c r="EH38" s="96">
        <f t="shared" si="112"/>
        <v>0</v>
      </c>
      <c r="EI38" s="82" t="str">
        <f t="shared" si="88"/>
        <v xml:space="preserve"> </v>
      </c>
      <c r="EJ38" s="84" t="str">
        <f t="shared" si="89"/>
        <v xml:space="preserve"> </v>
      </c>
      <c r="EK38" s="112" t="str">
        <f t="shared" si="90"/>
        <v xml:space="preserve"> </v>
      </c>
      <c r="EL38" s="83">
        <v>34</v>
      </c>
      <c r="EM38" s="83">
        <f t="shared" si="113"/>
        <v>-33</v>
      </c>
      <c r="EN38" s="86">
        <f t="shared" si="91"/>
        <v>-99</v>
      </c>
      <c r="EO38" s="65"/>
      <c r="EP38" s="87">
        <f t="shared" si="92"/>
        <v>-99</v>
      </c>
      <c r="EQ38" s="88">
        <f t="shared" si="93"/>
        <v>7</v>
      </c>
      <c r="ER38" s="89">
        <f t="shared" si="94"/>
        <v>23</v>
      </c>
      <c r="ES38" s="90">
        <f t="shared" si="95"/>
        <v>-99</v>
      </c>
      <c r="ET38" s="91">
        <v>34</v>
      </c>
      <c r="EU38" s="91">
        <v>1</v>
      </c>
      <c r="EV38" s="84">
        <f t="shared" si="96"/>
        <v>7</v>
      </c>
      <c r="EW38" s="141">
        <f t="shared" si="97"/>
        <v>0</v>
      </c>
      <c r="EX38" s="93">
        <f t="shared" si="98"/>
        <v>0</v>
      </c>
    </row>
    <row r="39" spans="1:154" s="98" customFormat="1" ht="12.75" hidden="1" customHeight="1">
      <c r="A39" s="66">
        <v>31</v>
      </c>
      <c r="B39" s="48"/>
      <c r="C39" s="123"/>
      <c r="D39" s="123"/>
      <c r="E39" s="123"/>
      <c r="F39" s="124"/>
      <c r="G39" s="124"/>
      <c r="H39" s="124"/>
      <c r="I39" s="125"/>
      <c r="J39" s="113"/>
      <c r="K39" s="114"/>
      <c r="L39" s="114"/>
      <c r="M39" s="71"/>
      <c r="N39" s="115"/>
      <c r="O39" s="122"/>
      <c r="P39" s="94"/>
      <c r="Q39" s="73">
        <f t="shared" si="2"/>
        <v>0</v>
      </c>
      <c r="R39" s="73">
        <f t="shared" si="3"/>
        <v>0</v>
      </c>
      <c r="S39" s="74" t="s">
        <v>103</v>
      </c>
      <c r="T39" s="74"/>
      <c r="U39" s="140"/>
      <c r="V39" s="76">
        <f t="shared" si="4"/>
        <v>1.0951079738562091</v>
      </c>
      <c r="W39" s="76">
        <f t="shared" si="5"/>
        <v>1.0830033226381461</v>
      </c>
      <c r="X39" s="76">
        <f t="shared" si="6"/>
        <v>1.0702335806938159</v>
      </c>
      <c r="Y39" s="99"/>
      <c r="Z39" s="78" t="str">
        <f t="shared" si="7"/>
        <v/>
      </c>
      <c r="AA39" s="79" t="str">
        <f t="shared" si="8"/>
        <v>n/s</v>
      </c>
      <c r="AB39" s="78" t="str">
        <f t="shared" si="9"/>
        <v/>
      </c>
      <c r="AC39" s="79" t="str">
        <f t="shared" si="10"/>
        <v>n/s</v>
      </c>
      <c r="AD39" s="99"/>
      <c r="AE39" s="78" t="str">
        <f t="shared" si="11"/>
        <v/>
      </c>
      <c r="AF39" s="79" t="str">
        <f t="shared" si="12"/>
        <v>n/s</v>
      </c>
      <c r="AG39" s="78" t="str">
        <f t="shared" si="13"/>
        <v/>
      </c>
      <c r="AH39" s="79" t="str">
        <f t="shared" si="14"/>
        <v>n/s</v>
      </c>
      <c r="AI39" s="99"/>
      <c r="AJ39" s="78" t="str">
        <f t="shared" si="15"/>
        <v/>
      </c>
      <c r="AK39" s="79" t="str">
        <f t="shared" si="16"/>
        <v>n/s</v>
      </c>
      <c r="AL39" s="78" t="str">
        <f t="shared" si="17"/>
        <v/>
      </c>
      <c r="AM39" s="79" t="str">
        <f t="shared" si="18"/>
        <v>n/s</v>
      </c>
      <c r="AN39" s="99"/>
      <c r="AO39" s="78" t="str">
        <f t="shared" si="19"/>
        <v/>
      </c>
      <c r="AP39" s="79" t="str">
        <f t="shared" si="20"/>
        <v>n/s</v>
      </c>
      <c r="AQ39" s="78" t="str">
        <f t="shared" si="21"/>
        <v/>
      </c>
      <c r="AR39" s="79" t="str">
        <f t="shared" si="22"/>
        <v>n/s</v>
      </c>
      <c r="AS39" s="99"/>
      <c r="AT39" s="78" t="str">
        <f t="shared" si="23"/>
        <v/>
      </c>
      <c r="AU39" s="79" t="str">
        <f t="shared" si="24"/>
        <v>n/s</v>
      </c>
      <c r="AV39" s="78" t="str">
        <f t="shared" si="25"/>
        <v/>
      </c>
      <c r="AW39" s="79" t="str">
        <f t="shared" si="26"/>
        <v>n/s</v>
      </c>
      <c r="AX39" s="99"/>
      <c r="AY39" s="78" t="str">
        <f t="shared" si="27"/>
        <v/>
      </c>
      <c r="AZ39" s="79" t="str">
        <f t="shared" si="28"/>
        <v>n/s</v>
      </c>
      <c r="BA39" s="78" t="str">
        <f t="shared" si="29"/>
        <v/>
      </c>
      <c r="BB39" s="79" t="str">
        <f t="shared" si="30"/>
        <v>n/s</v>
      </c>
      <c r="BC39" s="99"/>
      <c r="BD39" s="78" t="str">
        <f t="shared" si="31"/>
        <v/>
      </c>
      <c r="BE39" s="79" t="str">
        <f t="shared" si="32"/>
        <v>n/s</v>
      </c>
      <c r="BF39" s="78" t="str">
        <f t="shared" si="33"/>
        <v/>
      </c>
      <c r="BG39" s="79" t="str">
        <f t="shared" si="34"/>
        <v>n/s</v>
      </c>
      <c r="BH39" s="99"/>
      <c r="BI39" s="78" t="str">
        <f t="shared" si="35"/>
        <v/>
      </c>
      <c r="BJ39" s="79" t="str">
        <f t="shared" si="36"/>
        <v>n/s</v>
      </c>
      <c r="BK39" s="78" t="str">
        <f t="shared" si="37"/>
        <v/>
      </c>
      <c r="BL39" s="79" t="str">
        <f t="shared" si="38"/>
        <v>n/s</v>
      </c>
      <c r="BM39" s="99"/>
      <c r="BN39" s="78" t="str">
        <f t="shared" si="39"/>
        <v/>
      </c>
      <c r="BO39" s="79" t="str">
        <f t="shared" si="40"/>
        <v>n/s</v>
      </c>
      <c r="BP39" s="78" t="str">
        <f t="shared" si="41"/>
        <v/>
      </c>
      <c r="BQ39" s="79" t="str">
        <f t="shared" si="42"/>
        <v>n/s</v>
      </c>
      <c r="BR39" s="99"/>
      <c r="BS39" s="78" t="str">
        <f t="shared" si="43"/>
        <v/>
      </c>
      <c r="BT39" s="79" t="str">
        <f t="shared" si="44"/>
        <v>n/s</v>
      </c>
      <c r="BU39" s="78" t="str">
        <f t="shared" si="45"/>
        <v/>
      </c>
      <c r="BV39" s="79" t="str">
        <f t="shared" si="46"/>
        <v>n/s</v>
      </c>
      <c r="BW39" s="33"/>
      <c r="BX39" s="140">
        <f t="shared" si="47"/>
        <v>0</v>
      </c>
      <c r="BY39" s="81" t="str">
        <f t="shared" si="48"/>
        <v>n/s</v>
      </c>
      <c r="BZ39" s="96">
        <f t="shared" si="49"/>
        <v>0</v>
      </c>
      <c r="CA39" s="83">
        <v>35</v>
      </c>
      <c r="CB39" s="83">
        <f t="shared" si="100"/>
        <v>-31</v>
      </c>
      <c r="CC39" s="81" t="str">
        <f t="shared" si="50"/>
        <v>n/s</v>
      </c>
      <c r="CD39" s="96">
        <f t="shared" si="51"/>
        <v>0</v>
      </c>
      <c r="CE39" s="82">
        <f t="shared" si="52"/>
        <v>0</v>
      </c>
      <c r="CF39" s="111">
        <f t="shared" si="53"/>
        <v>4</v>
      </c>
      <c r="CG39" s="112">
        <f t="shared" si="54"/>
        <v>0</v>
      </c>
      <c r="CH39" s="83">
        <v>35</v>
      </c>
      <c r="CI39" s="83">
        <f t="shared" si="101"/>
        <v>-31</v>
      </c>
      <c r="CJ39" s="81" t="str">
        <f t="shared" si="55"/>
        <v>n/s</v>
      </c>
      <c r="CK39" s="96">
        <f t="shared" si="117"/>
        <v>0</v>
      </c>
      <c r="CL39" s="82">
        <f t="shared" si="56"/>
        <v>0</v>
      </c>
      <c r="CM39" s="111">
        <f t="shared" si="57"/>
        <v>4</v>
      </c>
      <c r="CN39" s="112">
        <f t="shared" si="58"/>
        <v>0</v>
      </c>
      <c r="CO39" s="83">
        <v>35</v>
      </c>
      <c r="CP39" s="83">
        <f t="shared" si="103"/>
        <v>-32</v>
      </c>
      <c r="CQ39" s="81" t="str">
        <f t="shared" si="59"/>
        <v>n/s</v>
      </c>
      <c r="CR39" s="96">
        <f t="shared" si="60"/>
        <v>0</v>
      </c>
      <c r="CS39" s="82">
        <f t="shared" si="61"/>
        <v>0</v>
      </c>
      <c r="CT39" s="111">
        <f t="shared" si="62"/>
        <v>4</v>
      </c>
      <c r="CU39" s="112">
        <f t="shared" si="63"/>
        <v>0</v>
      </c>
      <c r="CV39" s="83">
        <v>35</v>
      </c>
      <c r="CW39" s="83">
        <f t="shared" si="104"/>
        <v>-31</v>
      </c>
      <c r="CX39" s="81" t="str">
        <f t="shared" si="64"/>
        <v>n/s</v>
      </c>
      <c r="CY39" s="96">
        <f t="shared" si="65"/>
        <v>0</v>
      </c>
      <c r="CZ39" s="82">
        <f t="shared" si="66"/>
        <v>0</v>
      </c>
      <c r="DA39" s="111">
        <f t="shared" si="67"/>
        <v>4</v>
      </c>
      <c r="DB39" s="112">
        <f t="shared" si="68"/>
        <v>0</v>
      </c>
      <c r="DC39" s="83">
        <v>35</v>
      </c>
      <c r="DD39" s="83">
        <f t="shared" si="105"/>
        <v>-31</v>
      </c>
      <c r="DE39" s="81" t="str">
        <f t="shared" si="69"/>
        <v>n/s</v>
      </c>
      <c r="DF39" s="96">
        <f t="shared" si="70"/>
        <v>0</v>
      </c>
      <c r="DG39" s="82">
        <f t="shared" si="71"/>
        <v>0</v>
      </c>
      <c r="DH39" s="111">
        <f t="shared" si="72"/>
        <v>4</v>
      </c>
      <c r="DI39" s="112">
        <f t="shared" si="73"/>
        <v>0</v>
      </c>
      <c r="DJ39" s="83">
        <v>35</v>
      </c>
      <c r="DK39" s="83">
        <f t="shared" si="106"/>
        <v>-31</v>
      </c>
      <c r="DL39" s="81" t="str">
        <f t="shared" si="74"/>
        <v>n/s</v>
      </c>
      <c r="DM39" s="96">
        <f t="shared" si="75"/>
        <v>0</v>
      </c>
      <c r="DN39" s="82">
        <f t="shared" si="76"/>
        <v>0</v>
      </c>
      <c r="DO39" s="111">
        <f t="shared" si="77"/>
        <v>4</v>
      </c>
      <c r="DP39" s="112">
        <f t="shared" si="78"/>
        <v>0</v>
      </c>
      <c r="DQ39" s="112">
        <v>35</v>
      </c>
      <c r="DR39" s="83">
        <f t="shared" si="107"/>
        <v>-31</v>
      </c>
      <c r="DS39" s="81" t="str">
        <f t="shared" si="79"/>
        <v>n/s</v>
      </c>
      <c r="DT39" s="82">
        <f t="shared" si="108"/>
        <v>0</v>
      </c>
      <c r="DU39" s="82">
        <f t="shared" si="80"/>
        <v>0</v>
      </c>
      <c r="DV39" s="84">
        <f t="shared" si="81"/>
        <v>4</v>
      </c>
      <c r="DW39" s="112">
        <f t="shared" si="82"/>
        <v>0</v>
      </c>
      <c r="DX39" s="83">
        <v>35</v>
      </c>
      <c r="DY39" s="83">
        <f t="shared" si="109"/>
        <v>-31</v>
      </c>
      <c r="DZ39" s="81" t="str">
        <f t="shared" si="83"/>
        <v>n/s</v>
      </c>
      <c r="EA39" s="96">
        <f t="shared" si="110"/>
        <v>0</v>
      </c>
      <c r="EB39" s="82" t="str">
        <f t="shared" si="84"/>
        <v xml:space="preserve"> </v>
      </c>
      <c r="EC39" s="84" t="str">
        <f t="shared" si="85"/>
        <v xml:space="preserve"> </v>
      </c>
      <c r="ED39" s="112" t="str">
        <f t="shared" si="86"/>
        <v xml:space="preserve"> </v>
      </c>
      <c r="EE39" s="83">
        <v>35</v>
      </c>
      <c r="EF39" s="83">
        <f t="shared" si="111"/>
        <v>-34</v>
      </c>
      <c r="EG39" s="81" t="str">
        <f t="shared" si="87"/>
        <v>n/s</v>
      </c>
      <c r="EH39" s="96">
        <f t="shared" si="112"/>
        <v>0</v>
      </c>
      <c r="EI39" s="82" t="str">
        <f t="shared" si="88"/>
        <v xml:space="preserve"> </v>
      </c>
      <c r="EJ39" s="84" t="str">
        <f t="shared" si="89"/>
        <v xml:space="preserve"> </v>
      </c>
      <c r="EK39" s="112" t="str">
        <f t="shared" si="90"/>
        <v xml:space="preserve"> </v>
      </c>
      <c r="EL39" s="83">
        <v>35</v>
      </c>
      <c r="EM39" s="83">
        <f t="shared" si="113"/>
        <v>-34</v>
      </c>
      <c r="EN39" s="86">
        <f t="shared" si="91"/>
        <v>-99</v>
      </c>
      <c r="EO39" s="65"/>
      <c r="EP39" s="87">
        <f t="shared" si="92"/>
        <v>-99</v>
      </c>
      <c r="EQ39" s="88">
        <f t="shared" si="93"/>
        <v>7</v>
      </c>
      <c r="ER39" s="89">
        <f t="shared" si="94"/>
        <v>23</v>
      </c>
      <c r="ES39" s="90">
        <f t="shared" si="95"/>
        <v>-99</v>
      </c>
      <c r="ET39" s="91">
        <v>35</v>
      </c>
      <c r="EU39" s="91">
        <v>1</v>
      </c>
      <c r="EV39" s="84">
        <f t="shared" si="96"/>
        <v>7</v>
      </c>
      <c r="EW39" s="141">
        <f t="shared" si="97"/>
        <v>0</v>
      </c>
      <c r="EX39" s="93">
        <f t="shared" si="98"/>
        <v>0</v>
      </c>
    </row>
    <row r="40" spans="1:154" s="98" customFormat="1" ht="12.75" hidden="1" customHeight="1">
      <c r="A40" s="66">
        <v>32</v>
      </c>
      <c r="B40" s="48"/>
      <c r="C40" s="123"/>
      <c r="D40" s="123"/>
      <c r="E40" s="123"/>
      <c r="F40" s="124"/>
      <c r="G40" s="124"/>
      <c r="H40" s="124"/>
      <c r="I40" s="125"/>
      <c r="J40" s="113"/>
      <c r="K40" s="114"/>
      <c r="L40" s="114"/>
      <c r="M40" s="48"/>
      <c r="N40" s="48"/>
      <c r="O40" s="122"/>
      <c r="P40" s="94"/>
      <c r="Q40" s="73">
        <f t="shared" si="2"/>
        <v>0</v>
      </c>
      <c r="R40" s="73">
        <f t="shared" si="3"/>
        <v>0</v>
      </c>
      <c r="S40" s="74" t="s">
        <v>103</v>
      </c>
      <c r="T40" s="74"/>
      <c r="U40" s="140"/>
      <c r="V40" s="76">
        <f t="shared" si="4"/>
        <v>1.0951079738562091</v>
      </c>
      <c r="W40" s="76">
        <f t="shared" si="5"/>
        <v>1.0830033226381461</v>
      </c>
      <c r="X40" s="76">
        <f t="shared" si="6"/>
        <v>1.0702335806938159</v>
      </c>
      <c r="Y40" s="99"/>
      <c r="Z40" s="78" t="str">
        <f t="shared" si="7"/>
        <v/>
      </c>
      <c r="AA40" s="79" t="str">
        <f t="shared" si="8"/>
        <v>n/s</v>
      </c>
      <c r="AB40" s="78" t="str">
        <f t="shared" si="9"/>
        <v/>
      </c>
      <c r="AC40" s="79" t="str">
        <f t="shared" si="10"/>
        <v>n/s</v>
      </c>
      <c r="AD40" s="99"/>
      <c r="AE40" s="78" t="str">
        <f t="shared" si="11"/>
        <v/>
      </c>
      <c r="AF40" s="79" t="str">
        <f t="shared" si="12"/>
        <v>n/s</v>
      </c>
      <c r="AG40" s="78" t="str">
        <f t="shared" si="13"/>
        <v/>
      </c>
      <c r="AH40" s="79" t="str">
        <f t="shared" si="14"/>
        <v>n/s</v>
      </c>
      <c r="AI40" s="99"/>
      <c r="AJ40" s="78" t="str">
        <f t="shared" si="15"/>
        <v/>
      </c>
      <c r="AK40" s="79" t="str">
        <f t="shared" si="16"/>
        <v>n/s</v>
      </c>
      <c r="AL40" s="78" t="str">
        <f t="shared" si="17"/>
        <v/>
      </c>
      <c r="AM40" s="79" t="str">
        <f t="shared" si="18"/>
        <v>n/s</v>
      </c>
      <c r="AN40" s="99"/>
      <c r="AO40" s="78" t="str">
        <f t="shared" si="19"/>
        <v/>
      </c>
      <c r="AP40" s="79" t="str">
        <f t="shared" si="20"/>
        <v>n/s</v>
      </c>
      <c r="AQ40" s="78" t="str">
        <f t="shared" si="21"/>
        <v/>
      </c>
      <c r="AR40" s="79" t="str">
        <f t="shared" si="22"/>
        <v>n/s</v>
      </c>
      <c r="AS40" s="99"/>
      <c r="AT40" s="78" t="str">
        <f t="shared" si="23"/>
        <v/>
      </c>
      <c r="AU40" s="79" t="str">
        <f t="shared" si="24"/>
        <v>n/s</v>
      </c>
      <c r="AV40" s="78" t="str">
        <f t="shared" si="25"/>
        <v/>
      </c>
      <c r="AW40" s="79" t="str">
        <f t="shared" si="26"/>
        <v>n/s</v>
      </c>
      <c r="AX40" s="99"/>
      <c r="AY40" s="78" t="str">
        <f t="shared" si="27"/>
        <v/>
      </c>
      <c r="AZ40" s="79" t="str">
        <f t="shared" si="28"/>
        <v>n/s</v>
      </c>
      <c r="BA40" s="78" t="str">
        <f t="shared" si="29"/>
        <v/>
      </c>
      <c r="BB40" s="79" t="str">
        <f t="shared" si="30"/>
        <v>n/s</v>
      </c>
      <c r="BC40" s="99"/>
      <c r="BD40" s="78" t="str">
        <f t="shared" si="31"/>
        <v/>
      </c>
      <c r="BE40" s="79" t="str">
        <f t="shared" si="32"/>
        <v>n/s</v>
      </c>
      <c r="BF40" s="78" t="str">
        <f t="shared" si="33"/>
        <v/>
      </c>
      <c r="BG40" s="79" t="str">
        <f t="shared" si="34"/>
        <v>n/s</v>
      </c>
      <c r="BH40" s="99"/>
      <c r="BI40" s="78" t="str">
        <f t="shared" si="35"/>
        <v/>
      </c>
      <c r="BJ40" s="79" t="str">
        <f t="shared" si="36"/>
        <v>n/s</v>
      </c>
      <c r="BK40" s="78" t="str">
        <f t="shared" si="37"/>
        <v/>
      </c>
      <c r="BL40" s="79" t="str">
        <f t="shared" si="38"/>
        <v>n/s</v>
      </c>
      <c r="BM40" s="99"/>
      <c r="BN40" s="78" t="str">
        <f t="shared" si="39"/>
        <v/>
      </c>
      <c r="BO40" s="79" t="str">
        <f t="shared" si="40"/>
        <v>n/s</v>
      </c>
      <c r="BP40" s="78" t="str">
        <f t="shared" si="41"/>
        <v/>
      </c>
      <c r="BQ40" s="79" t="str">
        <f t="shared" si="42"/>
        <v>n/s</v>
      </c>
      <c r="BR40" s="99"/>
      <c r="BS40" s="78" t="str">
        <f t="shared" si="43"/>
        <v/>
      </c>
      <c r="BT40" s="79" t="str">
        <f t="shared" si="44"/>
        <v>n/s</v>
      </c>
      <c r="BU40" s="78" t="str">
        <f t="shared" si="45"/>
        <v/>
      </c>
      <c r="BV40" s="79" t="str">
        <f t="shared" si="46"/>
        <v>n/s</v>
      </c>
      <c r="BW40" s="33"/>
      <c r="BX40" s="140">
        <f t="shared" si="47"/>
        <v>0</v>
      </c>
      <c r="BY40" s="81" t="str">
        <f t="shared" si="48"/>
        <v>n/s</v>
      </c>
      <c r="BZ40" s="96">
        <f t="shared" si="49"/>
        <v>0</v>
      </c>
      <c r="CA40" s="83">
        <v>36</v>
      </c>
      <c r="CB40" s="83">
        <f t="shared" si="100"/>
        <v>-32</v>
      </c>
      <c r="CC40" s="81" t="str">
        <f t="shared" si="50"/>
        <v>n/s</v>
      </c>
      <c r="CD40" s="96">
        <f t="shared" si="51"/>
        <v>0</v>
      </c>
      <c r="CE40" s="82">
        <f t="shared" si="52"/>
        <v>0</v>
      </c>
      <c r="CF40" s="111">
        <f t="shared" si="53"/>
        <v>4</v>
      </c>
      <c r="CG40" s="112">
        <f t="shared" si="54"/>
        <v>0</v>
      </c>
      <c r="CH40" s="83">
        <v>36</v>
      </c>
      <c r="CI40" s="83">
        <f t="shared" si="101"/>
        <v>-32</v>
      </c>
      <c r="CJ40" s="81" t="str">
        <f t="shared" si="55"/>
        <v>n/s</v>
      </c>
      <c r="CK40" s="96">
        <f t="shared" si="117"/>
        <v>0</v>
      </c>
      <c r="CL40" s="82">
        <f t="shared" si="56"/>
        <v>0</v>
      </c>
      <c r="CM40" s="111">
        <f t="shared" si="57"/>
        <v>4</v>
      </c>
      <c r="CN40" s="112">
        <f t="shared" si="58"/>
        <v>0</v>
      </c>
      <c r="CO40" s="83">
        <v>36</v>
      </c>
      <c r="CP40" s="83">
        <f t="shared" si="103"/>
        <v>-33</v>
      </c>
      <c r="CQ40" s="81" t="str">
        <f t="shared" si="59"/>
        <v>n/s</v>
      </c>
      <c r="CR40" s="96">
        <f t="shared" si="60"/>
        <v>0</v>
      </c>
      <c r="CS40" s="82">
        <f t="shared" si="61"/>
        <v>0</v>
      </c>
      <c r="CT40" s="111">
        <f t="shared" si="62"/>
        <v>4</v>
      </c>
      <c r="CU40" s="112">
        <f t="shared" si="63"/>
        <v>0</v>
      </c>
      <c r="CV40" s="83">
        <v>36</v>
      </c>
      <c r="CW40" s="83">
        <f t="shared" si="104"/>
        <v>-32</v>
      </c>
      <c r="CX40" s="81" t="str">
        <f t="shared" si="64"/>
        <v>n/s</v>
      </c>
      <c r="CY40" s="96">
        <f t="shared" si="65"/>
        <v>0</v>
      </c>
      <c r="CZ40" s="82">
        <f t="shared" si="66"/>
        <v>0</v>
      </c>
      <c r="DA40" s="111">
        <f t="shared" si="67"/>
        <v>4</v>
      </c>
      <c r="DB40" s="112">
        <f t="shared" si="68"/>
        <v>0</v>
      </c>
      <c r="DC40" s="83">
        <v>36</v>
      </c>
      <c r="DD40" s="83">
        <f t="shared" si="105"/>
        <v>-32</v>
      </c>
      <c r="DE40" s="81" t="str">
        <f t="shared" si="69"/>
        <v>n/s</v>
      </c>
      <c r="DF40" s="96">
        <f t="shared" si="70"/>
        <v>0</v>
      </c>
      <c r="DG40" s="82">
        <f t="shared" si="71"/>
        <v>0</v>
      </c>
      <c r="DH40" s="111">
        <f t="shared" si="72"/>
        <v>4</v>
      </c>
      <c r="DI40" s="112">
        <f t="shared" si="73"/>
        <v>0</v>
      </c>
      <c r="DJ40" s="83">
        <v>36</v>
      </c>
      <c r="DK40" s="83">
        <f t="shared" si="106"/>
        <v>-32</v>
      </c>
      <c r="DL40" s="81" t="str">
        <f t="shared" si="74"/>
        <v>n/s</v>
      </c>
      <c r="DM40" s="96">
        <f t="shared" si="75"/>
        <v>0</v>
      </c>
      <c r="DN40" s="82">
        <f t="shared" si="76"/>
        <v>0</v>
      </c>
      <c r="DO40" s="111">
        <f t="shared" si="77"/>
        <v>4</v>
      </c>
      <c r="DP40" s="112">
        <f t="shared" si="78"/>
        <v>0</v>
      </c>
      <c r="DQ40" s="112">
        <v>36</v>
      </c>
      <c r="DR40" s="83">
        <f t="shared" si="107"/>
        <v>-32</v>
      </c>
      <c r="DS40" s="81" t="str">
        <f t="shared" si="79"/>
        <v>n/s</v>
      </c>
      <c r="DT40" s="82">
        <f t="shared" si="108"/>
        <v>0</v>
      </c>
      <c r="DU40" s="82">
        <f t="shared" si="80"/>
        <v>0</v>
      </c>
      <c r="DV40" s="84">
        <f t="shared" si="81"/>
        <v>4</v>
      </c>
      <c r="DW40" s="112">
        <f t="shared" si="82"/>
        <v>0</v>
      </c>
      <c r="DX40" s="83">
        <v>36</v>
      </c>
      <c r="DY40" s="83">
        <f t="shared" si="109"/>
        <v>-32</v>
      </c>
      <c r="DZ40" s="81" t="str">
        <f t="shared" si="83"/>
        <v>n/s</v>
      </c>
      <c r="EA40" s="96">
        <f t="shared" si="110"/>
        <v>0</v>
      </c>
      <c r="EB40" s="82" t="str">
        <f t="shared" si="84"/>
        <v xml:space="preserve"> </v>
      </c>
      <c r="EC40" s="84" t="str">
        <f t="shared" si="85"/>
        <v xml:space="preserve"> </v>
      </c>
      <c r="ED40" s="112" t="str">
        <f t="shared" si="86"/>
        <v xml:space="preserve"> </v>
      </c>
      <c r="EE40" s="83">
        <v>36</v>
      </c>
      <c r="EF40" s="83">
        <f t="shared" si="111"/>
        <v>-35</v>
      </c>
      <c r="EG40" s="81" t="str">
        <f t="shared" si="87"/>
        <v>n/s</v>
      </c>
      <c r="EH40" s="96">
        <f t="shared" si="112"/>
        <v>0</v>
      </c>
      <c r="EI40" s="82" t="str">
        <f t="shared" si="88"/>
        <v xml:space="preserve"> </v>
      </c>
      <c r="EJ40" s="84" t="str">
        <f t="shared" si="89"/>
        <v xml:space="preserve"> </v>
      </c>
      <c r="EK40" s="112" t="str">
        <f t="shared" si="90"/>
        <v xml:space="preserve"> </v>
      </c>
      <c r="EL40" s="83">
        <v>36</v>
      </c>
      <c r="EM40" s="83">
        <f t="shared" si="113"/>
        <v>-35</v>
      </c>
      <c r="EN40" s="86">
        <f t="shared" si="91"/>
        <v>-99</v>
      </c>
      <c r="EO40" s="65"/>
      <c r="EP40" s="87">
        <f t="shared" si="92"/>
        <v>-99</v>
      </c>
      <c r="EQ40" s="88">
        <f t="shared" si="93"/>
        <v>7</v>
      </c>
      <c r="ER40" s="89">
        <f t="shared" si="94"/>
        <v>23</v>
      </c>
      <c r="ES40" s="90">
        <f t="shared" si="95"/>
        <v>-99</v>
      </c>
      <c r="ET40" s="91">
        <v>36</v>
      </c>
      <c r="EU40" s="91">
        <v>1</v>
      </c>
      <c r="EV40" s="84">
        <f t="shared" si="96"/>
        <v>7</v>
      </c>
      <c r="EW40" s="141">
        <f t="shared" si="97"/>
        <v>0</v>
      </c>
      <c r="EX40" s="93">
        <f t="shared" si="98"/>
        <v>0</v>
      </c>
    </row>
    <row r="41" spans="1:154" s="98" customFormat="1" ht="12.75" hidden="1" customHeight="1">
      <c r="A41" s="142">
        <v>37</v>
      </c>
      <c r="B41" s="143"/>
      <c r="C41" s="67"/>
      <c r="D41" s="67"/>
      <c r="E41" s="67"/>
      <c r="F41" s="67"/>
      <c r="G41" s="67"/>
      <c r="H41" s="67"/>
      <c r="I41" s="68"/>
      <c r="J41" s="113"/>
      <c r="K41" s="114"/>
      <c r="L41" s="113"/>
      <c r="M41" s="115"/>
      <c r="N41" s="115"/>
      <c r="O41" s="144"/>
      <c r="P41" s="144"/>
      <c r="Q41" s="73">
        <f t="shared" si="2"/>
        <v>0</v>
      </c>
      <c r="R41" s="73">
        <f t="shared" si="3"/>
        <v>0</v>
      </c>
      <c r="S41" s="74" t="s">
        <v>103</v>
      </c>
      <c r="T41" s="74"/>
      <c r="U41" s="140"/>
      <c r="V41" s="76">
        <f t="shared" si="4"/>
        <v>1.0951079738562091</v>
      </c>
      <c r="W41" s="76">
        <f t="shared" si="5"/>
        <v>1.0830033226381461</v>
      </c>
      <c r="X41" s="76">
        <f t="shared" si="6"/>
        <v>1.0702335806938159</v>
      </c>
      <c r="Y41" s="99"/>
      <c r="Z41" s="78" t="str">
        <f t="shared" si="7"/>
        <v/>
      </c>
      <c r="AA41" s="79" t="str">
        <f t="shared" si="8"/>
        <v>n/s</v>
      </c>
      <c r="AB41" s="78" t="str">
        <f t="shared" si="9"/>
        <v/>
      </c>
      <c r="AC41" s="79" t="str">
        <f t="shared" si="10"/>
        <v>n/s</v>
      </c>
      <c r="AD41" s="99"/>
      <c r="AE41" s="78" t="str">
        <f t="shared" si="11"/>
        <v/>
      </c>
      <c r="AF41" s="79" t="str">
        <f t="shared" si="12"/>
        <v>n/s</v>
      </c>
      <c r="AG41" s="78" t="str">
        <f t="shared" si="13"/>
        <v/>
      </c>
      <c r="AH41" s="79" t="str">
        <f t="shared" si="14"/>
        <v>n/s</v>
      </c>
      <c r="AI41" s="99"/>
      <c r="AJ41" s="78" t="str">
        <f t="shared" si="15"/>
        <v/>
      </c>
      <c r="AK41" s="79" t="str">
        <f t="shared" si="16"/>
        <v>n/s</v>
      </c>
      <c r="AL41" s="78" t="str">
        <f t="shared" si="17"/>
        <v/>
      </c>
      <c r="AM41" s="79" t="str">
        <f t="shared" si="18"/>
        <v>n/s</v>
      </c>
      <c r="AN41" s="99"/>
      <c r="AO41" s="78" t="str">
        <f t="shared" si="19"/>
        <v/>
      </c>
      <c r="AP41" s="79" t="str">
        <f t="shared" si="20"/>
        <v>n/s</v>
      </c>
      <c r="AQ41" s="78" t="str">
        <f t="shared" si="21"/>
        <v/>
      </c>
      <c r="AR41" s="79" t="str">
        <f t="shared" si="22"/>
        <v>n/s</v>
      </c>
      <c r="AS41" s="99"/>
      <c r="AT41" s="78" t="str">
        <f t="shared" si="23"/>
        <v/>
      </c>
      <c r="AU41" s="79" t="str">
        <f t="shared" si="24"/>
        <v>n/s</v>
      </c>
      <c r="AV41" s="78" t="str">
        <f t="shared" si="25"/>
        <v/>
      </c>
      <c r="AW41" s="79" t="str">
        <f t="shared" si="26"/>
        <v>n/s</v>
      </c>
      <c r="AX41" s="99"/>
      <c r="AY41" s="78" t="str">
        <f t="shared" si="27"/>
        <v/>
      </c>
      <c r="AZ41" s="79" t="str">
        <f t="shared" si="28"/>
        <v>n/s</v>
      </c>
      <c r="BA41" s="78" t="str">
        <f t="shared" si="29"/>
        <v/>
      </c>
      <c r="BB41" s="79" t="str">
        <f t="shared" si="30"/>
        <v>n/s</v>
      </c>
      <c r="BC41" s="99"/>
      <c r="BD41" s="78" t="str">
        <f t="shared" si="31"/>
        <v/>
      </c>
      <c r="BE41" s="79" t="str">
        <f t="shared" si="32"/>
        <v>n/s</v>
      </c>
      <c r="BF41" s="78" t="str">
        <f t="shared" si="33"/>
        <v/>
      </c>
      <c r="BG41" s="79" t="str">
        <f t="shared" si="34"/>
        <v>n/s</v>
      </c>
      <c r="BH41" s="99"/>
      <c r="BI41" s="78" t="str">
        <f t="shared" si="35"/>
        <v/>
      </c>
      <c r="BJ41" s="79" t="str">
        <f t="shared" si="36"/>
        <v>n/s</v>
      </c>
      <c r="BK41" s="78" t="str">
        <f t="shared" si="37"/>
        <v/>
      </c>
      <c r="BL41" s="79" t="str">
        <f t="shared" si="38"/>
        <v>n/s</v>
      </c>
      <c r="BM41" s="99"/>
      <c r="BN41" s="78" t="str">
        <f t="shared" si="39"/>
        <v/>
      </c>
      <c r="BO41" s="79" t="str">
        <f t="shared" si="40"/>
        <v>n/s</v>
      </c>
      <c r="BP41" s="78" t="str">
        <f t="shared" si="41"/>
        <v/>
      </c>
      <c r="BQ41" s="79" t="str">
        <f t="shared" si="42"/>
        <v>n/s</v>
      </c>
      <c r="BR41" s="99"/>
      <c r="BS41" s="78" t="str">
        <f t="shared" si="43"/>
        <v/>
      </c>
      <c r="BT41" s="79" t="str">
        <f t="shared" si="44"/>
        <v>n/s</v>
      </c>
      <c r="BU41" s="78" t="str">
        <f t="shared" si="45"/>
        <v/>
      </c>
      <c r="BV41" s="79" t="str">
        <f t="shared" si="46"/>
        <v>n/s</v>
      </c>
      <c r="BW41" s="33"/>
      <c r="BX41" s="140">
        <f t="shared" si="47"/>
        <v>0</v>
      </c>
      <c r="BY41" s="81" t="str">
        <f t="shared" si="48"/>
        <v>n/s</v>
      </c>
      <c r="BZ41" s="96">
        <f t="shared" si="49"/>
        <v>0</v>
      </c>
      <c r="CA41" s="83">
        <v>37</v>
      </c>
      <c r="CB41" s="83">
        <f t="shared" si="100"/>
        <v>-33</v>
      </c>
      <c r="CC41" s="81" t="str">
        <f t="shared" si="50"/>
        <v>n/s</v>
      </c>
      <c r="CD41" s="96">
        <f t="shared" si="51"/>
        <v>0</v>
      </c>
      <c r="CE41" s="82">
        <f t="shared" si="52"/>
        <v>0</v>
      </c>
      <c r="CF41" s="111">
        <f t="shared" si="53"/>
        <v>4</v>
      </c>
      <c r="CG41" s="112">
        <f t="shared" si="54"/>
        <v>0</v>
      </c>
      <c r="CH41" s="83">
        <v>37</v>
      </c>
      <c r="CI41" s="83">
        <f t="shared" si="101"/>
        <v>-33</v>
      </c>
      <c r="CJ41" s="81" t="str">
        <f t="shared" si="55"/>
        <v>n/s</v>
      </c>
      <c r="CK41" s="96">
        <f t="shared" si="117"/>
        <v>0</v>
      </c>
      <c r="CL41" s="82">
        <f t="shared" si="56"/>
        <v>0</v>
      </c>
      <c r="CM41" s="111">
        <f t="shared" si="57"/>
        <v>4</v>
      </c>
      <c r="CN41" s="112">
        <f t="shared" si="58"/>
        <v>0</v>
      </c>
      <c r="CO41" s="83">
        <v>37</v>
      </c>
      <c r="CP41" s="83">
        <f t="shared" si="103"/>
        <v>-34</v>
      </c>
      <c r="CQ41" s="81" t="str">
        <f t="shared" si="59"/>
        <v>n/s</v>
      </c>
      <c r="CR41" s="96">
        <f t="shared" si="60"/>
        <v>0</v>
      </c>
      <c r="CS41" s="82">
        <f t="shared" si="61"/>
        <v>0</v>
      </c>
      <c r="CT41" s="111">
        <f t="shared" si="62"/>
        <v>4</v>
      </c>
      <c r="CU41" s="112">
        <f t="shared" si="63"/>
        <v>0</v>
      </c>
      <c r="CV41" s="83">
        <v>37</v>
      </c>
      <c r="CW41" s="83">
        <f t="shared" si="104"/>
        <v>-33</v>
      </c>
      <c r="CX41" s="81" t="str">
        <f t="shared" si="64"/>
        <v>n/s</v>
      </c>
      <c r="CY41" s="96">
        <f t="shared" si="65"/>
        <v>0</v>
      </c>
      <c r="CZ41" s="82">
        <f t="shared" si="66"/>
        <v>0</v>
      </c>
      <c r="DA41" s="111">
        <f t="shared" si="67"/>
        <v>4</v>
      </c>
      <c r="DB41" s="112">
        <f t="shared" si="68"/>
        <v>0</v>
      </c>
      <c r="DC41" s="83">
        <v>37</v>
      </c>
      <c r="DD41" s="83">
        <f t="shared" si="105"/>
        <v>-33</v>
      </c>
      <c r="DE41" s="81" t="str">
        <f t="shared" si="69"/>
        <v>n/s</v>
      </c>
      <c r="DF41" s="96">
        <f t="shared" si="70"/>
        <v>0</v>
      </c>
      <c r="DG41" s="82">
        <f t="shared" si="71"/>
        <v>0</v>
      </c>
      <c r="DH41" s="111">
        <f t="shared" si="72"/>
        <v>4</v>
      </c>
      <c r="DI41" s="112">
        <f t="shared" si="73"/>
        <v>0</v>
      </c>
      <c r="DJ41" s="83">
        <v>37</v>
      </c>
      <c r="DK41" s="83">
        <f t="shared" si="106"/>
        <v>-33</v>
      </c>
      <c r="DL41" s="81" t="str">
        <f t="shared" si="74"/>
        <v>n/s</v>
      </c>
      <c r="DM41" s="96">
        <f t="shared" si="75"/>
        <v>0</v>
      </c>
      <c r="DN41" s="82">
        <f t="shared" si="76"/>
        <v>0</v>
      </c>
      <c r="DO41" s="111">
        <f t="shared" si="77"/>
        <v>4</v>
      </c>
      <c r="DP41" s="112">
        <f t="shared" si="78"/>
        <v>0</v>
      </c>
      <c r="DQ41" s="112">
        <v>37</v>
      </c>
      <c r="DR41" s="83">
        <f t="shared" si="107"/>
        <v>-33</v>
      </c>
      <c r="DS41" s="81" t="str">
        <f t="shared" si="79"/>
        <v>n/s</v>
      </c>
      <c r="DT41" s="82">
        <f t="shared" si="108"/>
        <v>0</v>
      </c>
      <c r="DU41" s="82">
        <f t="shared" si="80"/>
        <v>0</v>
      </c>
      <c r="DV41" s="84">
        <f t="shared" si="81"/>
        <v>4</v>
      </c>
      <c r="DW41" s="112">
        <f t="shared" si="82"/>
        <v>0</v>
      </c>
      <c r="DX41" s="83">
        <v>37</v>
      </c>
      <c r="DY41" s="83">
        <f t="shared" si="109"/>
        <v>-33</v>
      </c>
      <c r="DZ41" s="81" t="str">
        <f t="shared" si="83"/>
        <v>n/s</v>
      </c>
      <c r="EA41" s="96">
        <f t="shared" si="110"/>
        <v>0</v>
      </c>
      <c r="EB41" s="82" t="str">
        <f t="shared" si="84"/>
        <v xml:space="preserve"> </v>
      </c>
      <c r="EC41" s="84" t="str">
        <f t="shared" si="85"/>
        <v xml:space="preserve"> </v>
      </c>
      <c r="ED41" s="112" t="str">
        <f t="shared" si="86"/>
        <v xml:space="preserve"> </v>
      </c>
      <c r="EE41" s="83">
        <v>37</v>
      </c>
      <c r="EF41" s="83">
        <f t="shared" si="111"/>
        <v>-36</v>
      </c>
      <c r="EG41" s="81" t="str">
        <f t="shared" si="87"/>
        <v>n/s</v>
      </c>
      <c r="EH41" s="96">
        <f t="shared" si="112"/>
        <v>0</v>
      </c>
      <c r="EI41" s="82" t="str">
        <f t="shared" si="88"/>
        <v xml:space="preserve"> </v>
      </c>
      <c r="EJ41" s="84" t="str">
        <f t="shared" si="89"/>
        <v xml:space="preserve"> </v>
      </c>
      <c r="EK41" s="112" t="str">
        <f t="shared" si="90"/>
        <v xml:space="preserve"> </v>
      </c>
      <c r="EL41" s="83">
        <v>37</v>
      </c>
      <c r="EM41" s="83">
        <f t="shared" si="113"/>
        <v>-36</v>
      </c>
      <c r="EN41" s="86">
        <f t="shared" si="91"/>
        <v>-99</v>
      </c>
      <c r="EO41" s="65"/>
      <c r="EP41" s="87">
        <f t="shared" si="92"/>
        <v>-99</v>
      </c>
      <c r="EQ41" s="88">
        <f t="shared" si="93"/>
        <v>7</v>
      </c>
      <c r="ER41" s="89">
        <f t="shared" si="94"/>
        <v>23</v>
      </c>
      <c r="ES41" s="90">
        <f t="shared" si="95"/>
        <v>-99</v>
      </c>
      <c r="ET41" s="91">
        <v>37</v>
      </c>
      <c r="EU41" s="91">
        <v>1</v>
      </c>
      <c r="EV41" s="84">
        <f t="shared" si="96"/>
        <v>7</v>
      </c>
      <c r="EW41" s="141">
        <f t="shared" si="97"/>
        <v>0</v>
      </c>
      <c r="EX41" s="93">
        <f t="shared" si="98"/>
        <v>0</v>
      </c>
    </row>
    <row r="42" spans="1:154" s="98" customFormat="1" ht="12.75" hidden="1" customHeight="1">
      <c r="A42" s="142">
        <v>38</v>
      </c>
      <c r="B42" s="143"/>
      <c r="C42" s="67"/>
      <c r="D42" s="67"/>
      <c r="E42" s="67"/>
      <c r="F42" s="67"/>
      <c r="G42" s="67"/>
      <c r="H42" s="67"/>
      <c r="I42" s="68"/>
      <c r="J42" s="113"/>
      <c r="K42" s="114"/>
      <c r="L42" s="113"/>
      <c r="M42" s="71"/>
      <c r="N42" s="143"/>
      <c r="O42" s="144"/>
      <c r="P42" s="144"/>
      <c r="Q42" s="73">
        <f t="shared" si="2"/>
        <v>0</v>
      </c>
      <c r="R42" s="73">
        <f t="shared" si="3"/>
        <v>0</v>
      </c>
      <c r="S42" s="74"/>
      <c r="T42" s="74"/>
      <c r="U42" s="140"/>
      <c r="V42" s="76">
        <f t="shared" si="4"/>
        <v>1.0951079738562091</v>
      </c>
      <c r="W42" s="76">
        <f t="shared" si="5"/>
        <v>1.0830033226381461</v>
      </c>
      <c r="X42" s="76">
        <f t="shared" si="6"/>
        <v>1.0702335806938159</v>
      </c>
      <c r="Y42" s="99"/>
      <c r="Z42" s="78" t="str">
        <f t="shared" si="7"/>
        <v/>
      </c>
      <c r="AA42" s="79" t="str">
        <f t="shared" si="8"/>
        <v>n/s</v>
      </c>
      <c r="AB42" s="78" t="str">
        <f t="shared" si="9"/>
        <v/>
      </c>
      <c r="AC42" s="79" t="str">
        <f t="shared" si="10"/>
        <v>n/s</v>
      </c>
      <c r="AD42" s="99"/>
      <c r="AE42" s="78" t="str">
        <f t="shared" si="11"/>
        <v/>
      </c>
      <c r="AF42" s="79" t="str">
        <f t="shared" si="12"/>
        <v>n/s</v>
      </c>
      <c r="AG42" s="78" t="str">
        <f t="shared" si="13"/>
        <v/>
      </c>
      <c r="AH42" s="79" t="str">
        <f t="shared" si="14"/>
        <v>n/s</v>
      </c>
      <c r="AI42" s="99"/>
      <c r="AJ42" s="78" t="str">
        <f t="shared" si="15"/>
        <v/>
      </c>
      <c r="AK42" s="79" t="str">
        <f t="shared" si="16"/>
        <v>n/s</v>
      </c>
      <c r="AL42" s="78" t="str">
        <f t="shared" si="17"/>
        <v/>
      </c>
      <c r="AM42" s="79" t="str">
        <f t="shared" si="18"/>
        <v>n/s</v>
      </c>
      <c r="AN42" s="99"/>
      <c r="AO42" s="78" t="str">
        <f t="shared" si="19"/>
        <v/>
      </c>
      <c r="AP42" s="79" t="str">
        <f t="shared" si="20"/>
        <v>n/s</v>
      </c>
      <c r="AQ42" s="78" t="str">
        <f t="shared" si="21"/>
        <v/>
      </c>
      <c r="AR42" s="79" t="str">
        <f t="shared" si="22"/>
        <v>n/s</v>
      </c>
      <c r="AS42" s="99"/>
      <c r="AT42" s="78" t="str">
        <f t="shared" si="23"/>
        <v/>
      </c>
      <c r="AU42" s="79" t="str">
        <f t="shared" si="24"/>
        <v>n/s</v>
      </c>
      <c r="AV42" s="78" t="str">
        <f t="shared" si="25"/>
        <v/>
      </c>
      <c r="AW42" s="79" t="str">
        <f t="shared" si="26"/>
        <v>n/s</v>
      </c>
      <c r="AX42" s="99"/>
      <c r="AY42" s="78" t="str">
        <f t="shared" si="27"/>
        <v/>
      </c>
      <c r="AZ42" s="79" t="str">
        <f t="shared" si="28"/>
        <v>n/s</v>
      </c>
      <c r="BA42" s="78" t="str">
        <f t="shared" si="29"/>
        <v/>
      </c>
      <c r="BB42" s="79" t="str">
        <f t="shared" si="30"/>
        <v>n/s</v>
      </c>
      <c r="BC42" s="99"/>
      <c r="BD42" s="78" t="str">
        <f t="shared" si="31"/>
        <v/>
      </c>
      <c r="BE42" s="79" t="str">
        <f t="shared" si="32"/>
        <v>n/s</v>
      </c>
      <c r="BF42" s="78" t="str">
        <f t="shared" si="33"/>
        <v/>
      </c>
      <c r="BG42" s="79" t="str">
        <f t="shared" si="34"/>
        <v>n/s</v>
      </c>
      <c r="BH42" s="99"/>
      <c r="BI42" s="78" t="str">
        <f t="shared" si="35"/>
        <v/>
      </c>
      <c r="BJ42" s="79" t="str">
        <f t="shared" si="36"/>
        <v>n/s</v>
      </c>
      <c r="BK42" s="78" t="str">
        <f t="shared" si="37"/>
        <v/>
      </c>
      <c r="BL42" s="79" t="str">
        <f t="shared" si="38"/>
        <v>n/s</v>
      </c>
      <c r="BM42" s="99"/>
      <c r="BN42" s="78" t="str">
        <f t="shared" si="39"/>
        <v/>
      </c>
      <c r="BO42" s="79" t="str">
        <f t="shared" si="40"/>
        <v>n/s</v>
      </c>
      <c r="BP42" s="78" t="str">
        <f t="shared" si="41"/>
        <v/>
      </c>
      <c r="BQ42" s="79" t="str">
        <f t="shared" si="42"/>
        <v>n/s</v>
      </c>
      <c r="BR42" s="99"/>
      <c r="BS42" s="78" t="str">
        <f t="shared" si="43"/>
        <v/>
      </c>
      <c r="BT42" s="79" t="str">
        <f t="shared" si="44"/>
        <v>n/s</v>
      </c>
      <c r="BU42" s="78" t="str">
        <f t="shared" si="45"/>
        <v/>
      </c>
      <c r="BV42" s="79" t="str">
        <f t="shared" si="46"/>
        <v>n/s</v>
      </c>
      <c r="BW42" s="33"/>
      <c r="BX42" s="140">
        <f t="shared" si="47"/>
        <v>0</v>
      </c>
      <c r="BY42" s="81" t="str">
        <f t="shared" si="48"/>
        <v>n/s</v>
      </c>
      <c r="BZ42" s="96">
        <f t="shared" si="49"/>
        <v>0</v>
      </c>
      <c r="CA42" s="83">
        <v>38</v>
      </c>
      <c r="CB42" s="83">
        <f t="shared" si="100"/>
        <v>-34</v>
      </c>
      <c r="CC42" s="81" t="str">
        <f t="shared" si="50"/>
        <v>n/s</v>
      </c>
      <c r="CD42" s="96">
        <f t="shared" si="51"/>
        <v>0</v>
      </c>
      <c r="CE42" s="82">
        <f t="shared" si="52"/>
        <v>0</v>
      </c>
      <c r="CF42" s="111">
        <f t="shared" si="53"/>
        <v>4</v>
      </c>
      <c r="CG42" s="112">
        <f t="shared" si="54"/>
        <v>0</v>
      </c>
      <c r="CH42" s="83">
        <v>38</v>
      </c>
      <c r="CI42" s="83">
        <f t="shared" si="101"/>
        <v>-34</v>
      </c>
      <c r="CJ42" s="81" t="str">
        <f t="shared" si="55"/>
        <v>n/s</v>
      </c>
      <c r="CK42" s="96">
        <f t="shared" si="117"/>
        <v>0</v>
      </c>
      <c r="CL42" s="82">
        <f t="shared" si="56"/>
        <v>0</v>
      </c>
      <c r="CM42" s="111">
        <f t="shared" si="57"/>
        <v>4</v>
      </c>
      <c r="CN42" s="112">
        <f t="shared" si="58"/>
        <v>0</v>
      </c>
      <c r="CO42" s="83">
        <v>38</v>
      </c>
      <c r="CP42" s="83">
        <f t="shared" si="103"/>
        <v>-35</v>
      </c>
      <c r="CQ42" s="81" t="str">
        <f t="shared" si="59"/>
        <v>n/s</v>
      </c>
      <c r="CR42" s="96">
        <f t="shared" si="60"/>
        <v>0</v>
      </c>
      <c r="CS42" s="82">
        <f t="shared" si="61"/>
        <v>0</v>
      </c>
      <c r="CT42" s="111">
        <f t="shared" si="62"/>
        <v>4</v>
      </c>
      <c r="CU42" s="112">
        <f t="shared" si="63"/>
        <v>0</v>
      </c>
      <c r="CV42" s="83">
        <v>38</v>
      </c>
      <c r="CW42" s="83">
        <f t="shared" si="104"/>
        <v>-34</v>
      </c>
      <c r="CX42" s="81" t="str">
        <f t="shared" si="64"/>
        <v>n/s</v>
      </c>
      <c r="CY42" s="96">
        <f t="shared" si="65"/>
        <v>0</v>
      </c>
      <c r="CZ42" s="82">
        <f t="shared" si="66"/>
        <v>0</v>
      </c>
      <c r="DA42" s="111">
        <f t="shared" si="67"/>
        <v>4</v>
      </c>
      <c r="DB42" s="112">
        <f t="shared" si="68"/>
        <v>0</v>
      </c>
      <c r="DC42" s="83">
        <v>38</v>
      </c>
      <c r="DD42" s="83">
        <f t="shared" si="105"/>
        <v>-34</v>
      </c>
      <c r="DE42" s="81" t="str">
        <f t="shared" si="69"/>
        <v>n/s</v>
      </c>
      <c r="DF42" s="96">
        <f t="shared" si="70"/>
        <v>0</v>
      </c>
      <c r="DG42" s="82">
        <f t="shared" si="71"/>
        <v>0</v>
      </c>
      <c r="DH42" s="111">
        <f t="shared" si="72"/>
        <v>4</v>
      </c>
      <c r="DI42" s="112">
        <f t="shared" si="73"/>
        <v>0</v>
      </c>
      <c r="DJ42" s="83">
        <v>38</v>
      </c>
      <c r="DK42" s="83">
        <f t="shared" si="106"/>
        <v>-34</v>
      </c>
      <c r="DL42" s="81" t="str">
        <f t="shared" si="74"/>
        <v>n/s</v>
      </c>
      <c r="DM42" s="96">
        <f t="shared" si="75"/>
        <v>0</v>
      </c>
      <c r="DN42" s="82">
        <f t="shared" si="76"/>
        <v>0</v>
      </c>
      <c r="DO42" s="111">
        <f t="shared" si="77"/>
        <v>4</v>
      </c>
      <c r="DP42" s="112">
        <f t="shared" si="78"/>
        <v>0</v>
      </c>
      <c r="DQ42" s="112">
        <v>38</v>
      </c>
      <c r="DR42" s="83">
        <f t="shared" si="107"/>
        <v>-34</v>
      </c>
      <c r="DS42" s="81" t="str">
        <f t="shared" si="79"/>
        <v>n/s</v>
      </c>
      <c r="DT42" s="82">
        <f t="shared" si="108"/>
        <v>0</v>
      </c>
      <c r="DU42" s="82">
        <f t="shared" si="80"/>
        <v>0</v>
      </c>
      <c r="DV42" s="84">
        <f t="shared" si="81"/>
        <v>4</v>
      </c>
      <c r="DW42" s="112">
        <f t="shared" si="82"/>
        <v>0</v>
      </c>
      <c r="DX42" s="83">
        <v>38</v>
      </c>
      <c r="DY42" s="83">
        <f t="shared" si="109"/>
        <v>-34</v>
      </c>
      <c r="DZ42" s="81" t="str">
        <f t="shared" si="83"/>
        <v>n/s</v>
      </c>
      <c r="EA42" s="96">
        <f t="shared" si="110"/>
        <v>0</v>
      </c>
      <c r="EB42" s="82" t="str">
        <f t="shared" si="84"/>
        <v xml:space="preserve"> </v>
      </c>
      <c r="EC42" s="84" t="str">
        <f t="shared" si="85"/>
        <v xml:space="preserve"> </v>
      </c>
      <c r="ED42" s="112" t="str">
        <f t="shared" si="86"/>
        <v xml:space="preserve"> </v>
      </c>
      <c r="EE42" s="83">
        <v>38</v>
      </c>
      <c r="EF42" s="83">
        <f t="shared" si="111"/>
        <v>-37</v>
      </c>
      <c r="EG42" s="81" t="str">
        <f t="shared" si="87"/>
        <v>n/s</v>
      </c>
      <c r="EH42" s="96">
        <f t="shared" si="112"/>
        <v>0</v>
      </c>
      <c r="EI42" s="82" t="str">
        <f t="shared" si="88"/>
        <v xml:space="preserve"> </v>
      </c>
      <c r="EJ42" s="84" t="str">
        <f t="shared" si="89"/>
        <v xml:space="preserve"> </v>
      </c>
      <c r="EK42" s="112" t="str">
        <f t="shared" si="90"/>
        <v xml:space="preserve"> </v>
      </c>
      <c r="EL42" s="83">
        <v>38</v>
      </c>
      <c r="EM42" s="83">
        <f t="shared" si="113"/>
        <v>-37</v>
      </c>
      <c r="EN42" s="86">
        <f t="shared" si="91"/>
        <v>-99</v>
      </c>
      <c r="EO42" s="65"/>
      <c r="EP42" s="87">
        <f t="shared" si="92"/>
        <v>-99</v>
      </c>
      <c r="EQ42" s="88">
        <f t="shared" si="93"/>
        <v>7</v>
      </c>
      <c r="ER42" s="89">
        <f t="shared" si="94"/>
        <v>23</v>
      </c>
      <c r="ES42" s="90">
        <f t="shared" si="95"/>
        <v>-99</v>
      </c>
      <c r="ET42" s="91">
        <v>38</v>
      </c>
      <c r="EU42" s="91">
        <v>1</v>
      </c>
      <c r="EV42" s="84">
        <f t="shared" si="96"/>
        <v>7</v>
      </c>
      <c r="EW42" s="141">
        <f t="shared" si="97"/>
        <v>0</v>
      </c>
      <c r="EX42" s="93">
        <f t="shared" si="98"/>
        <v>0</v>
      </c>
    </row>
    <row r="43" spans="1:154" s="98" customFormat="1" ht="15" hidden="1" customHeight="1">
      <c r="A43" s="142">
        <v>39</v>
      </c>
      <c r="B43" s="143"/>
      <c r="C43" s="67"/>
      <c r="D43" s="67"/>
      <c r="E43" s="67"/>
      <c r="F43" s="67"/>
      <c r="G43" s="67"/>
      <c r="H43" s="145"/>
      <c r="I43" s="68"/>
      <c r="J43" s="113"/>
      <c r="K43" s="114"/>
      <c r="L43" s="113"/>
      <c r="M43" s="71"/>
      <c r="N43" s="143"/>
      <c r="O43" s="146"/>
      <c r="P43" s="147"/>
      <c r="Q43" s="73">
        <f t="shared" si="2"/>
        <v>0</v>
      </c>
      <c r="R43" s="73">
        <f t="shared" si="3"/>
        <v>0</v>
      </c>
      <c r="S43" s="74"/>
      <c r="T43" s="74"/>
      <c r="U43" s="140"/>
      <c r="V43" s="76">
        <f t="shared" si="4"/>
        <v>1.0951079738562091</v>
      </c>
      <c r="W43" s="76">
        <f t="shared" si="5"/>
        <v>1.0830033226381461</v>
      </c>
      <c r="X43" s="76">
        <f t="shared" si="6"/>
        <v>1.0702335806938159</v>
      </c>
      <c r="Y43" s="99"/>
      <c r="Z43" s="78" t="str">
        <f t="shared" si="7"/>
        <v/>
      </c>
      <c r="AA43" s="79" t="str">
        <f t="shared" si="8"/>
        <v>n/s</v>
      </c>
      <c r="AB43" s="78" t="str">
        <f t="shared" si="9"/>
        <v/>
      </c>
      <c r="AC43" s="79" t="str">
        <f t="shared" si="10"/>
        <v>n/s</v>
      </c>
      <c r="AD43" s="99"/>
      <c r="AE43" s="78" t="str">
        <f t="shared" si="11"/>
        <v/>
      </c>
      <c r="AF43" s="79" t="str">
        <f t="shared" si="12"/>
        <v>n/s</v>
      </c>
      <c r="AG43" s="78" t="str">
        <f t="shared" si="13"/>
        <v/>
      </c>
      <c r="AH43" s="79" t="str">
        <f t="shared" si="14"/>
        <v>n/s</v>
      </c>
      <c r="AI43" s="99"/>
      <c r="AJ43" s="78" t="str">
        <f t="shared" si="15"/>
        <v/>
      </c>
      <c r="AK43" s="79" t="str">
        <f t="shared" si="16"/>
        <v>n/s</v>
      </c>
      <c r="AL43" s="78" t="str">
        <f t="shared" si="17"/>
        <v/>
      </c>
      <c r="AM43" s="79" t="str">
        <f t="shared" si="18"/>
        <v>n/s</v>
      </c>
      <c r="AN43" s="99"/>
      <c r="AO43" s="78" t="str">
        <f t="shared" si="19"/>
        <v/>
      </c>
      <c r="AP43" s="79" t="str">
        <f t="shared" si="20"/>
        <v>n/s</v>
      </c>
      <c r="AQ43" s="78" t="str">
        <f t="shared" si="21"/>
        <v/>
      </c>
      <c r="AR43" s="79" t="str">
        <f t="shared" si="22"/>
        <v>n/s</v>
      </c>
      <c r="AS43" s="99"/>
      <c r="AT43" s="78" t="str">
        <f t="shared" si="23"/>
        <v/>
      </c>
      <c r="AU43" s="79" t="str">
        <f t="shared" si="24"/>
        <v>n/s</v>
      </c>
      <c r="AV43" s="78" t="str">
        <f t="shared" si="25"/>
        <v/>
      </c>
      <c r="AW43" s="79" t="str">
        <f t="shared" si="26"/>
        <v>n/s</v>
      </c>
      <c r="AX43" s="99"/>
      <c r="AY43" s="78" t="str">
        <f t="shared" si="27"/>
        <v/>
      </c>
      <c r="AZ43" s="79" t="str">
        <f t="shared" si="28"/>
        <v>n/s</v>
      </c>
      <c r="BA43" s="78" t="str">
        <f t="shared" si="29"/>
        <v/>
      </c>
      <c r="BB43" s="79" t="str">
        <f t="shared" si="30"/>
        <v>n/s</v>
      </c>
      <c r="BC43" s="99"/>
      <c r="BD43" s="78" t="str">
        <f t="shared" si="31"/>
        <v/>
      </c>
      <c r="BE43" s="79" t="str">
        <f t="shared" si="32"/>
        <v>n/s</v>
      </c>
      <c r="BF43" s="78" t="str">
        <f t="shared" si="33"/>
        <v/>
      </c>
      <c r="BG43" s="79" t="str">
        <f t="shared" si="34"/>
        <v>n/s</v>
      </c>
      <c r="BH43" s="99"/>
      <c r="BI43" s="78" t="str">
        <f t="shared" si="35"/>
        <v/>
      </c>
      <c r="BJ43" s="79" t="str">
        <f t="shared" si="36"/>
        <v>n/s</v>
      </c>
      <c r="BK43" s="78" t="str">
        <f t="shared" si="37"/>
        <v/>
      </c>
      <c r="BL43" s="79" t="str">
        <f t="shared" si="38"/>
        <v>n/s</v>
      </c>
      <c r="BM43" s="99"/>
      <c r="BN43" s="78" t="str">
        <f t="shared" si="39"/>
        <v/>
      </c>
      <c r="BO43" s="79" t="str">
        <f t="shared" si="40"/>
        <v>n/s</v>
      </c>
      <c r="BP43" s="78" t="str">
        <f t="shared" si="41"/>
        <v/>
      </c>
      <c r="BQ43" s="79" t="str">
        <f t="shared" si="42"/>
        <v>n/s</v>
      </c>
      <c r="BR43" s="99"/>
      <c r="BS43" s="78" t="str">
        <f t="shared" si="43"/>
        <v/>
      </c>
      <c r="BT43" s="79" t="str">
        <f t="shared" si="44"/>
        <v>n/s</v>
      </c>
      <c r="BU43" s="78" t="str">
        <f t="shared" si="45"/>
        <v/>
      </c>
      <c r="BV43" s="79" t="str">
        <f t="shared" si="46"/>
        <v>n/s</v>
      </c>
      <c r="BW43" s="33"/>
      <c r="BX43" s="140">
        <f t="shared" si="47"/>
        <v>0</v>
      </c>
      <c r="BY43" s="81" t="str">
        <f t="shared" si="48"/>
        <v>n/s</v>
      </c>
      <c r="BZ43" s="96">
        <f t="shared" si="49"/>
        <v>0</v>
      </c>
      <c r="CA43" s="83">
        <v>39</v>
      </c>
      <c r="CB43" s="83">
        <f t="shared" si="100"/>
        <v>-35</v>
      </c>
      <c r="CC43" s="81" t="str">
        <f t="shared" si="50"/>
        <v>n/s</v>
      </c>
      <c r="CD43" s="96">
        <f t="shared" si="51"/>
        <v>0</v>
      </c>
      <c r="CE43" s="82">
        <f t="shared" si="52"/>
        <v>0</v>
      </c>
      <c r="CF43" s="111">
        <f t="shared" si="53"/>
        <v>4</v>
      </c>
      <c r="CG43" s="112">
        <f t="shared" si="54"/>
        <v>0</v>
      </c>
      <c r="CH43" s="83">
        <v>39</v>
      </c>
      <c r="CI43" s="83">
        <f t="shared" si="101"/>
        <v>-35</v>
      </c>
      <c r="CJ43" s="81" t="str">
        <f t="shared" si="55"/>
        <v>n/s</v>
      </c>
      <c r="CK43" s="96">
        <f t="shared" si="117"/>
        <v>0</v>
      </c>
      <c r="CL43" s="82">
        <f t="shared" si="56"/>
        <v>0</v>
      </c>
      <c r="CM43" s="111">
        <f t="shared" si="57"/>
        <v>4</v>
      </c>
      <c r="CN43" s="112">
        <f t="shared" si="58"/>
        <v>0</v>
      </c>
      <c r="CO43" s="83">
        <v>39</v>
      </c>
      <c r="CP43" s="83">
        <f t="shared" si="103"/>
        <v>-36</v>
      </c>
      <c r="CQ43" s="81" t="str">
        <f t="shared" si="59"/>
        <v>n/s</v>
      </c>
      <c r="CR43" s="96">
        <f t="shared" si="60"/>
        <v>0</v>
      </c>
      <c r="CS43" s="82">
        <f t="shared" si="61"/>
        <v>0</v>
      </c>
      <c r="CT43" s="111">
        <f t="shared" si="62"/>
        <v>4</v>
      </c>
      <c r="CU43" s="112">
        <f t="shared" si="63"/>
        <v>0</v>
      </c>
      <c r="CV43" s="83">
        <v>39</v>
      </c>
      <c r="CW43" s="83">
        <f t="shared" si="104"/>
        <v>-35</v>
      </c>
      <c r="CX43" s="81" t="str">
        <f t="shared" si="64"/>
        <v>n/s</v>
      </c>
      <c r="CY43" s="96">
        <f t="shared" si="65"/>
        <v>0</v>
      </c>
      <c r="CZ43" s="82">
        <f t="shared" si="66"/>
        <v>0</v>
      </c>
      <c r="DA43" s="111">
        <f t="shared" si="67"/>
        <v>4</v>
      </c>
      <c r="DB43" s="112">
        <f t="shared" si="68"/>
        <v>0</v>
      </c>
      <c r="DC43" s="83">
        <v>39</v>
      </c>
      <c r="DD43" s="83">
        <f t="shared" si="105"/>
        <v>-35</v>
      </c>
      <c r="DE43" s="81" t="str">
        <f t="shared" si="69"/>
        <v>n/s</v>
      </c>
      <c r="DF43" s="96">
        <f t="shared" si="70"/>
        <v>0</v>
      </c>
      <c r="DG43" s="82">
        <f t="shared" si="71"/>
        <v>0</v>
      </c>
      <c r="DH43" s="111">
        <f t="shared" si="72"/>
        <v>4</v>
      </c>
      <c r="DI43" s="112">
        <f t="shared" si="73"/>
        <v>0</v>
      </c>
      <c r="DJ43" s="83">
        <v>39</v>
      </c>
      <c r="DK43" s="83">
        <f t="shared" si="106"/>
        <v>-35</v>
      </c>
      <c r="DL43" s="81" t="str">
        <f t="shared" si="74"/>
        <v>n/s</v>
      </c>
      <c r="DM43" s="96">
        <f t="shared" si="75"/>
        <v>0</v>
      </c>
      <c r="DN43" s="82">
        <f t="shared" si="76"/>
        <v>0</v>
      </c>
      <c r="DO43" s="111">
        <f t="shared" si="77"/>
        <v>4</v>
      </c>
      <c r="DP43" s="112">
        <f t="shared" si="78"/>
        <v>0</v>
      </c>
      <c r="DQ43" s="112">
        <v>39</v>
      </c>
      <c r="DR43" s="83">
        <f t="shared" si="107"/>
        <v>-35</v>
      </c>
      <c r="DS43" s="81" t="str">
        <f t="shared" si="79"/>
        <v>n/s</v>
      </c>
      <c r="DT43" s="82">
        <f t="shared" si="108"/>
        <v>0</v>
      </c>
      <c r="DU43" s="82">
        <f t="shared" si="80"/>
        <v>0</v>
      </c>
      <c r="DV43" s="84">
        <f t="shared" si="81"/>
        <v>4</v>
      </c>
      <c r="DW43" s="112">
        <f t="shared" si="82"/>
        <v>0</v>
      </c>
      <c r="DX43" s="83">
        <v>39</v>
      </c>
      <c r="DY43" s="83">
        <f t="shared" si="109"/>
        <v>-35</v>
      </c>
      <c r="DZ43" s="81" t="str">
        <f t="shared" si="83"/>
        <v>n/s</v>
      </c>
      <c r="EA43" s="96">
        <f t="shared" si="110"/>
        <v>0</v>
      </c>
      <c r="EB43" s="82" t="str">
        <f t="shared" si="84"/>
        <v xml:space="preserve"> </v>
      </c>
      <c r="EC43" s="84" t="str">
        <f t="shared" si="85"/>
        <v xml:space="preserve"> </v>
      </c>
      <c r="ED43" s="112" t="str">
        <f t="shared" si="86"/>
        <v xml:space="preserve"> </v>
      </c>
      <c r="EE43" s="83">
        <v>39</v>
      </c>
      <c r="EF43" s="83">
        <f t="shared" si="111"/>
        <v>-38</v>
      </c>
      <c r="EG43" s="81" t="str">
        <f t="shared" si="87"/>
        <v>n/s</v>
      </c>
      <c r="EH43" s="96">
        <f t="shared" si="112"/>
        <v>0</v>
      </c>
      <c r="EI43" s="82" t="str">
        <f t="shared" si="88"/>
        <v xml:space="preserve"> </v>
      </c>
      <c r="EJ43" s="84" t="str">
        <f t="shared" si="89"/>
        <v xml:space="preserve"> </v>
      </c>
      <c r="EK43" s="112" t="str">
        <f t="shared" si="90"/>
        <v xml:space="preserve"> </v>
      </c>
      <c r="EL43" s="83">
        <v>39</v>
      </c>
      <c r="EM43" s="83">
        <f t="shared" si="113"/>
        <v>-38</v>
      </c>
      <c r="EN43" s="86">
        <f t="shared" si="91"/>
        <v>-99</v>
      </c>
      <c r="EO43" s="65"/>
      <c r="EP43" s="87">
        <f t="shared" si="92"/>
        <v>-99</v>
      </c>
      <c r="EQ43" s="88">
        <f t="shared" si="93"/>
        <v>7</v>
      </c>
      <c r="ER43" s="89">
        <f t="shared" si="94"/>
        <v>23</v>
      </c>
      <c r="ES43" s="90">
        <f t="shared" si="95"/>
        <v>-99</v>
      </c>
      <c r="ET43" s="91">
        <v>39</v>
      </c>
      <c r="EU43" s="91">
        <v>1</v>
      </c>
      <c r="EV43" s="84">
        <f t="shared" si="96"/>
        <v>7</v>
      </c>
      <c r="EW43" s="141">
        <f t="shared" si="97"/>
        <v>0</v>
      </c>
      <c r="EX43" s="93">
        <f t="shared" si="98"/>
        <v>0</v>
      </c>
    </row>
    <row r="44" spans="1:154" s="98" customFormat="1" ht="12.75" hidden="1" customHeight="1">
      <c r="A44" s="142">
        <v>40</v>
      </c>
      <c r="B44" s="143"/>
      <c r="C44" s="67"/>
      <c r="D44" s="67"/>
      <c r="E44" s="67"/>
      <c r="F44" s="67"/>
      <c r="G44" s="67"/>
      <c r="H44" s="67"/>
      <c r="I44" s="68"/>
      <c r="J44" s="113"/>
      <c r="K44" s="114"/>
      <c r="L44" s="113"/>
      <c r="M44" s="71"/>
      <c r="N44" s="143"/>
      <c r="O44" s="144"/>
      <c r="P44"/>
      <c r="Q44" s="73">
        <f t="shared" si="2"/>
        <v>0</v>
      </c>
      <c r="R44" s="73">
        <f t="shared" si="3"/>
        <v>0</v>
      </c>
      <c r="S44" s="74"/>
      <c r="T44" s="74"/>
      <c r="U44" s="140"/>
      <c r="V44" s="76">
        <f t="shared" si="4"/>
        <v>1.0951079738562091</v>
      </c>
      <c r="W44" s="76">
        <f t="shared" si="5"/>
        <v>1.0830033226381461</v>
      </c>
      <c r="X44" s="76">
        <f t="shared" si="6"/>
        <v>1.0702335806938159</v>
      </c>
      <c r="Y44" s="99"/>
      <c r="Z44" s="78" t="str">
        <f t="shared" si="7"/>
        <v/>
      </c>
      <c r="AA44" s="79" t="str">
        <f t="shared" si="8"/>
        <v>n/s</v>
      </c>
      <c r="AB44" s="78" t="str">
        <f t="shared" si="9"/>
        <v/>
      </c>
      <c r="AC44" s="79" t="str">
        <f t="shared" si="10"/>
        <v>n/s</v>
      </c>
      <c r="AD44" s="99"/>
      <c r="AE44" s="78" t="str">
        <f t="shared" si="11"/>
        <v/>
      </c>
      <c r="AF44" s="79" t="str">
        <f t="shared" si="12"/>
        <v>n/s</v>
      </c>
      <c r="AG44" s="78" t="str">
        <f t="shared" si="13"/>
        <v/>
      </c>
      <c r="AH44" s="79" t="str">
        <f t="shared" si="14"/>
        <v>n/s</v>
      </c>
      <c r="AI44" s="99"/>
      <c r="AJ44" s="78" t="str">
        <f t="shared" si="15"/>
        <v/>
      </c>
      <c r="AK44" s="79" t="str">
        <f t="shared" si="16"/>
        <v>n/s</v>
      </c>
      <c r="AL44" s="78" t="str">
        <f t="shared" si="17"/>
        <v/>
      </c>
      <c r="AM44" s="79" t="str">
        <f t="shared" si="18"/>
        <v>n/s</v>
      </c>
      <c r="AN44" s="99"/>
      <c r="AO44" s="78" t="str">
        <f t="shared" si="19"/>
        <v/>
      </c>
      <c r="AP44" s="79" t="str">
        <f t="shared" si="20"/>
        <v>n/s</v>
      </c>
      <c r="AQ44" s="78" t="str">
        <f t="shared" si="21"/>
        <v/>
      </c>
      <c r="AR44" s="79" t="str">
        <f t="shared" si="22"/>
        <v>n/s</v>
      </c>
      <c r="AS44" s="99"/>
      <c r="AT44" s="78" t="str">
        <f t="shared" si="23"/>
        <v/>
      </c>
      <c r="AU44" s="79" t="str">
        <f t="shared" si="24"/>
        <v>n/s</v>
      </c>
      <c r="AV44" s="78" t="str">
        <f t="shared" si="25"/>
        <v/>
      </c>
      <c r="AW44" s="79" t="str">
        <f t="shared" si="26"/>
        <v>n/s</v>
      </c>
      <c r="AX44" s="99"/>
      <c r="AY44" s="78" t="str">
        <f t="shared" si="27"/>
        <v/>
      </c>
      <c r="AZ44" s="79" t="str">
        <f t="shared" si="28"/>
        <v>n/s</v>
      </c>
      <c r="BA44" s="78" t="str">
        <f t="shared" si="29"/>
        <v/>
      </c>
      <c r="BB44" s="79" t="str">
        <f t="shared" si="30"/>
        <v>n/s</v>
      </c>
      <c r="BC44" s="99"/>
      <c r="BD44" s="78" t="str">
        <f t="shared" si="31"/>
        <v/>
      </c>
      <c r="BE44" s="79" t="str">
        <f t="shared" si="32"/>
        <v>n/s</v>
      </c>
      <c r="BF44" s="78" t="str">
        <f t="shared" si="33"/>
        <v/>
      </c>
      <c r="BG44" s="79" t="str">
        <f t="shared" si="34"/>
        <v>n/s</v>
      </c>
      <c r="BH44" s="99"/>
      <c r="BI44" s="78" t="str">
        <f t="shared" si="35"/>
        <v/>
      </c>
      <c r="BJ44" s="79" t="str">
        <f t="shared" si="36"/>
        <v>n/s</v>
      </c>
      <c r="BK44" s="78" t="str">
        <f t="shared" si="37"/>
        <v/>
      </c>
      <c r="BL44" s="79" t="str">
        <f t="shared" si="38"/>
        <v>n/s</v>
      </c>
      <c r="BM44" s="99"/>
      <c r="BN44" s="78" t="str">
        <f t="shared" si="39"/>
        <v/>
      </c>
      <c r="BO44" s="79" t="str">
        <f t="shared" si="40"/>
        <v>n/s</v>
      </c>
      <c r="BP44" s="78" t="str">
        <f t="shared" si="41"/>
        <v/>
      </c>
      <c r="BQ44" s="79" t="str">
        <f t="shared" si="42"/>
        <v>n/s</v>
      </c>
      <c r="BR44" s="99"/>
      <c r="BS44" s="78" t="str">
        <f t="shared" si="43"/>
        <v/>
      </c>
      <c r="BT44" s="79" t="str">
        <f t="shared" si="44"/>
        <v>n/s</v>
      </c>
      <c r="BU44" s="78" t="str">
        <f t="shared" si="45"/>
        <v/>
      </c>
      <c r="BV44" s="79" t="str">
        <f t="shared" si="46"/>
        <v>n/s</v>
      </c>
      <c r="BW44" s="33"/>
      <c r="BX44" s="140">
        <f t="shared" si="47"/>
        <v>0</v>
      </c>
      <c r="BY44" s="81" t="str">
        <f t="shared" si="48"/>
        <v>n/s</v>
      </c>
      <c r="BZ44" s="96">
        <f t="shared" si="49"/>
        <v>0</v>
      </c>
      <c r="CA44" s="83">
        <v>40</v>
      </c>
      <c r="CB44" s="83">
        <f t="shared" si="100"/>
        <v>-36</v>
      </c>
      <c r="CC44" s="81" t="str">
        <f t="shared" si="50"/>
        <v>n/s</v>
      </c>
      <c r="CD44" s="96">
        <f t="shared" si="51"/>
        <v>0</v>
      </c>
      <c r="CE44" s="82">
        <f t="shared" si="52"/>
        <v>0</v>
      </c>
      <c r="CF44" s="111">
        <f t="shared" si="53"/>
        <v>4</v>
      </c>
      <c r="CG44" s="112">
        <f t="shared" si="54"/>
        <v>0</v>
      </c>
      <c r="CH44" s="83">
        <v>40</v>
      </c>
      <c r="CI44" s="83">
        <f t="shared" si="101"/>
        <v>-36</v>
      </c>
      <c r="CJ44" s="81" t="str">
        <f t="shared" si="55"/>
        <v>n/s</v>
      </c>
      <c r="CK44" s="96">
        <f t="shared" si="117"/>
        <v>0</v>
      </c>
      <c r="CL44" s="82">
        <f t="shared" si="56"/>
        <v>0</v>
      </c>
      <c r="CM44" s="111">
        <f t="shared" si="57"/>
        <v>4</v>
      </c>
      <c r="CN44" s="112">
        <f t="shared" si="58"/>
        <v>0</v>
      </c>
      <c r="CO44" s="83">
        <v>40</v>
      </c>
      <c r="CP44" s="83">
        <f t="shared" si="103"/>
        <v>-37</v>
      </c>
      <c r="CQ44" s="81" t="str">
        <f t="shared" si="59"/>
        <v>n/s</v>
      </c>
      <c r="CR44" s="96">
        <f t="shared" si="60"/>
        <v>0</v>
      </c>
      <c r="CS44" s="82">
        <f t="shared" si="61"/>
        <v>0</v>
      </c>
      <c r="CT44" s="111">
        <f t="shared" si="62"/>
        <v>4</v>
      </c>
      <c r="CU44" s="112">
        <f t="shared" si="63"/>
        <v>0</v>
      </c>
      <c r="CV44" s="83">
        <v>40</v>
      </c>
      <c r="CW44" s="83">
        <f t="shared" si="104"/>
        <v>-36</v>
      </c>
      <c r="CX44" s="81" t="str">
        <f t="shared" si="64"/>
        <v>n/s</v>
      </c>
      <c r="CY44" s="96">
        <f t="shared" si="65"/>
        <v>0</v>
      </c>
      <c r="CZ44" s="82">
        <f t="shared" si="66"/>
        <v>0</v>
      </c>
      <c r="DA44" s="111">
        <f t="shared" si="67"/>
        <v>4</v>
      </c>
      <c r="DB44" s="112">
        <f t="shared" si="68"/>
        <v>0</v>
      </c>
      <c r="DC44" s="83">
        <v>40</v>
      </c>
      <c r="DD44" s="83">
        <f t="shared" si="105"/>
        <v>-36</v>
      </c>
      <c r="DE44" s="81" t="str">
        <f t="shared" si="69"/>
        <v>n/s</v>
      </c>
      <c r="DF44" s="96">
        <f t="shared" si="70"/>
        <v>0</v>
      </c>
      <c r="DG44" s="82">
        <f t="shared" si="71"/>
        <v>0</v>
      </c>
      <c r="DH44" s="111"/>
      <c r="DI44" s="112">
        <f t="shared" si="73"/>
        <v>0</v>
      </c>
      <c r="DJ44" s="83">
        <v>40</v>
      </c>
      <c r="DK44" s="83">
        <f t="shared" si="106"/>
        <v>-36</v>
      </c>
      <c r="DL44" s="81" t="str">
        <f t="shared" si="74"/>
        <v>n/s</v>
      </c>
      <c r="DM44" s="96">
        <f t="shared" si="75"/>
        <v>0</v>
      </c>
      <c r="DN44" s="82">
        <f t="shared" si="76"/>
        <v>0</v>
      </c>
      <c r="DO44" s="111">
        <f t="shared" si="77"/>
        <v>4</v>
      </c>
      <c r="DP44" s="112">
        <f t="shared" si="78"/>
        <v>0</v>
      </c>
      <c r="DQ44" s="112">
        <v>40</v>
      </c>
      <c r="DR44" s="83">
        <f t="shared" si="107"/>
        <v>-36</v>
      </c>
      <c r="DS44" s="81" t="str">
        <f t="shared" si="79"/>
        <v>n/s</v>
      </c>
      <c r="DT44" s="82">
        <f t="shared" si="108"/>
        <v>0</v>
      </c>
      <c r="DU44" s="82">
        <f t="shared" si="80"/>
        <v>0</v>
      </c>
      <c r="DV44" s="84">
        <f t="shared" si="81"/>
        <v>4</v>
      </c>
      <c r="DW44" s="112">
        <f t="shared" si="82"/>
        <v>0</v>
      </c>
      <c r="DX44" s="83">
        <v>40</v>
      </c>
      <c r="DY44" s="83">
        <f t="shared" si="109"/>
        <v>-36</v>
      </c>
      <c r="DZ44" s="81" t="str">
        <f t="shared" si="83"/>
        <v>n/s</v>
      </c>
      <c r="EA44" s="96">
        <f t="shared" si="110"/>
        <v>0</v>
      </c>
      <c r="EB44" s="82" t="str">
        <f t="shared" si="84"/>
        <v xml:space="preserve"> </v>
      </c>
      <c r="EC44" s="84" t="str">
        <f t="shared" si="85"/>
        <v xml:space="preserve"> </v>
      </c>
      <c r="ED44" s="112" t="str">
        <f t="shared" si="86"/>
        <v xml:space="preserve"> </v>
      </c>
      <c r="EE44" s="83">
        <v>40</v>
      </c>
      <c r="EF44" s="83">
        <f t="shared" si="111"/>
        <v>-39</v>
      </c>
      <c r="EG44" s="81" t="str">
        <f t="shared" si="87"/>
        <v>n/s</v>
      </c>
      <c r="EH44" s="96">
        <f t="shared" si="112"/>
        <v>0</v>
      </c>
      <c r="EI44" s="82" t="str">
        <f t="shared" si="88"/>
        <v xml:space="preserve"> </v>
      </c>
      <c r="EJ44" s="84" t="str">
        <f t="shared" si="89"/>
        <v xml:space="preserve"> </v>
      </c>
      <c r="EK44" s="112" t="str">
        <f t="shared" si="90"/>
        <v xml:space="preserve"> </v>
      </c>
      <c r="EL44" s="83">
        <v>40</v>
      </c>
      <c r="EM44" s="83">
        <f t="shared" si="113"/>
        <v>-39</v>
      </c>
      <c r="EN44" s="86">
        <f t="shared" si="91"/>
        <v>-99</v>
      </c>
      <c r="EO44" s="65"/>
      <c r="EP44" s="87">
        <f>MAX(DU44,DN44,DG44,CZ44,CS44,CL44,CE44,BZ44)+EN44+EO44</f>
        <v>-99</v>
      </c>
      <c r="EQ44" s="88">
        <f t="shared" si="93"/>
        <v>7</v>
      </c>
      <c r="ER44" s="89">
        <f t="shared" si="94"/>
        <v>23</v>
      </c>
      <c r="ES44" s="90">
        <f t="shared" si="95"/>
        <v>-109</v>
      </c>
      <c r="ET44" s="91">
        <v>40</v>
      </c>
      <c r="EU44" s="91">
        <v>1</v>
      </c>
      <c r="EV44" s="84">
        <f t="shared" si="96"/>
        <v>7</v>
      </c>
      <c r="EW44" s="141">
        <f t="shared" si="97"/>
        <v>0</v>
      </c>
      <c r="EX44" s="93">
        <f t="shared" si="98"/>
        <v>0</v>
      </c>
    </row>
    <row r="45" spans="1:154">
      <c r="B45" s="148" t="s">
        <v>104</v>
      </c>
      <c r="C45" s="67"/>
      <c r="D45" s="67"/>
      <c r="E45" s="67"/>
      <c r="F45" s="67"/>
      <c r="G45" s="67"/>
      <c r="H45" s="67"/>
      <c r="I45" s="68"/>
      <c r="J45" s="113"/>
      <c r="K45" s="114"/>
      <c r="L45" s="113"/>
      <c r="M45" s="143"/>
      <c r="N45" s="115"/>
      <c r="O45" s="141"/>
      <c r="AN45" s="149"/>
      <c r="BX45" s="150" t="s">
        <v>105</v>
      </c>
      <c r="BY45" s="151">
        <f>SUMIF(BY5:BY44,"&gt;0",$EU$5:$EU$44)+SUMIF(BY5:BY44,"n/f",$EU$5:$EU$44)</f>
        <v>3</v>
      </c>
      <c r="BZ45" s="152"/>
      <c r="CA45" s="152"/>
      <c r="CB45" s="152"/>
      <c r="CC45" s="151">
        <f>SUMIF(CC5:CC44,"&gt;0",$EU$5:$EU$44)+SUMIF(CC5:CC44,"n/f",$EU$5:$EU$44)</f>
        <v>3</v>
      </c>
      <c r="CD45" s="153"/>
      <c r="CE45" s="154"/>
      <c r="CF45" s="155"/>
      <c r="CG45" s="152"/>
      <c r="CH45" s="152"/>
      <c r="CI45" s="152"/>
      <c r="CJ45" s="151">
        <f>SUMIF(CJ5:CJ44,"&gt;0",$EU$5:$EU$44)+SUMIF(CJ5:CJ44,"n/f",$EU$5:$EU$44)</f>
        <v>2</v>
      </c>
      <c r="CK45" s="153"/>
      <c r="CL45" s="154"/>
      <c r="CM45" s="155"/>
      <c r="CN45" s="152"/>
      <c r="CO45" s="152"/>
      <c r="CP45" s="152"/>
      <c r="CQ45" s="151">
        <f>SUMIF(CQ5:CQ44,"&gt;0",$EU$5:$EU$44)+SUMIF(CQ5:CQ44,"n/f",$EU$5:$EU$44)</f>
        <v>3</v>
      </c>
      <c r="CR45" s="153"/>
      <c r="CS45" s="154"/>
      <c r="CT45" s="155"/>
      <c r="CU45" s="152"/>
      <c r="CV45" s="152"/>
      <c r="CW45" s="152"/>
      <c r="CX45" s="151">
        <f>SUMIF(CX5:CX44,"&gt;0",$EU$5:$EU$44)+SUMIF(CX5:CX44,"n/f",$EU$5:$EU$44)</f>
        <v>3</v>
      </c>
      <c r="CY45" s="153"/>
      <c r="CZ45" s="154"/>
      <c r="DA45" s="155"/>
      <c r="DB45" s="152"/>
      <c r="DC45" s="152"/>
      <c r="DD45" s="152"/>
      <c r="DE45" s="151">
        <f>SUMIF(DE5:DE44,"&gt;0",$EU$5:$EU$44)+SUMIF(DE5:DE44,"n/f",$EU$5:$EU$44)</f>
        <v>3</v>
      </c>
      <c r="DF45" s="153"/>
      <c r="DG45" s="154"/>
      <c r="DH45" s="155"/>
      <c r="DI45" s="152"/>
      <c r="DJ45" s="152"/>
      <c r="DK45" s="152"/>
      <c r="DL45" s="151">
        <f>SUMIF(DL5:DL44,"&gt;0",$EU$5:$EU$44)+SUMIF(DL5:DL44,"n/f",$EU$5:$EU$44)</f>
        <v>3</v>
      </c>
      <c r="DM45" s="153"/>
      <c r="DN45" s="154"/>
      <c r="DO45" s="155"/>
      <c r="DP45" s="152"/>
      <c r="DQ45" s="152"/>
      <c r="DR45" s="152"/>
      <c r="DS45" s="151">
        <f>SUMIF(DS5:DS44,"&gt;0",$EU$5:$EU$44)+SUMIF(DS5:DS44,"n/f",$EU$5:$EU$44)</f>
        <v>3</v>
      </c>
      <c r="DT45" s="153"/>
      <c r="DU45" s="154"/>
      <c r="DV45" s="155"/>
      <c r="DW45" s="152"/>
      <c r="DX45" s="152"/>
      <c r="DY45" s="152"/>
      <c r="DZ45" s="151">
        <f>SUMIF(DZ5:DZ44,"&gt;0",$EU$5:$EU$44)+SUMIF(DZ5:DZ44,"n/f",$EU$5:$EU$44)</f>
        <v>0</v>
      </c>
      <c r="EA45" s="153"/>
      <c r="EB45" s="154"/>
      <c r="EC45" s="155"/>
      <c r="ED45" s="152"/>
      <c r="EE45" s="152"/>
      <c r="EF45" s="152"/>
      <c r="EG45" s="151">
        <f>SUMIF(EG5:EG44,"&gt;0",$EU$5:$EU$44)+SUMIF(EG5:EG44,"n/f",$EU$5:$EU$44)</f>
        <v>0</v>
      </c>
      <c r="EH45" s="153"/>
      <c r="EI45" s="154"/>
      <c r="EJ45" s="155"/>
      <c r="EK45" s="152"/>
      <c r="EL45" s="152"/>
      <c r="EM45" s="152"/>
      <c r="EN45" s="156"/>
      <c r="EO45" s="156"/>
      <c r="EP45" s="157"/>
      <c r="EQ45" s="96"/>
      <c r="ER45" s="153"/>
      <c r="ES45" s="152"/>
      <c r="ET45" s="152"/>
      <c r="EU45" s="152"/>
      <c r="EV45" s="153"/>
      <c r="EW45" s="153"/>
    </row>
    <row r="46" spans="1:154">
      <c r="B46" s="143"/>
      <c r="C46" s="67"/>
      <c r="D46" s="67"/>
      <c r="E46" s="67"/>
      <c r="F46" s="67"/>
      <c r="G46" s="67"/>
      <c r="H46" s="67"/>
      <c r="I46" s="68"/>
      <c r="J46" s="113"/>
      <c r="K46" s="114"/>
      <c r="L46" s="113"/>
      <c r="M46" s="71"/>
      <c r="N46" s="143"/>
      <c r="O46"/>
      <c r="AN46" s="149"/>
    </row>
    <row r="47" spans="1:154">
      <c r="B47" s="159"/>
    </row>
  </sheetData>
  <autoFilter ref="T1:T45"/>
  <mergeCells count="53">
    <mergeCell ref="ER1:ER4"/>
    <mergeCell ref="BX3:BZ4"/>
    <mergeCell ref="CC3:CF4"/>
    <mergeCell ref="CJ3:CM4"/>
    <mergeCell ref="CQ3:CT4"/>
    <mergeCell ref="CX3:DA4"/>
    <mergeCell ref="DE3:DH4"/>
    <mergeCell ref="DL3:DO4"/>
    <mergeCell ref="DS3:DV4"/>
    <mergeCell ref="DZ3:EC4"/>
    <mergeCell ref="EP1:EP4"/>
    <mergeCell ref="EG3:EJ4"/>
    <mergeCell ref="BQ1:BQ4"/>
    <mergeCell ref="BS1:BS4"/>
    <mergeCell ref="BT1:BT4"/>
    <mergeCell ref="BU1:BU3"/>
    <mergeCell ref="BV1:BV4"/>
    <mergeCell ref="BP1:BP3"/>
    <mergeCell ref="BB1:BB4"/>
    <mergeCell ref="BD1:BD4"/>
    <mergeCell ref="BE1:BE4"/>
    <mergeCell ref="BF1:BF3"/>
    <mergeCell ref="BG1:BG4"/>
    <mergeCell ref="BI1:BI4"/>
    <mergeCell ref="BJ1:BJ4"/>
    <mergeCell ref="BK1:BK3"/>
    <mergeCell ref="BL1:BL4"/>
    <mergeCell ref="BN1:BN4"/>
    <mergeCell ref="BO1:BO4"/>
    <mergeCell ref="BA1:BA3"/>
    <mergeCell ref="AM1:AM4"/>
    <mergeCell ref="AO1:AO4"/>
    <mergeCell ref="AP1:AP4"/>
    <mergeCell ref="AQ1:AQ3"/>
    <mergeCell ref="AR1:AR4"/>
    <mergeCell ref="AT1:AT4"/>
    <mergeCell ref="AU1:AU4"/>
    <mergeCell ref="AV1:AV3"/>
    <mergeCell ref="AW1:AW4"/>
    <mergeCell ref="AY1:AY4"/>
    <mergeCell ref="AZ1:AZ4"/>
    <mergeCell ref="AL1:AL3"/>
    <mergeCell ref="V1:X1"/>
    <mergeCell ref="Z1:Z4"/>
    <mergeCell ref="AA1:AA4"/>
    <mergeCell ref="AB1:AB3"/>
    <mergeCell ref="AC1:AC4"/>
    <mergeCell ref="AE1:AE4"/>
    <mergeCell ref="AF1:AF4"/>
    <mergeCell ref="AG1:AG3"/>
    <mergeCell ref="AH1:AH4"/>
    <mergeCell ref="AJ1:AJ4"/>
    <mergeCell ref="AK1:AK4"/>
  </mergeCells>
  <pageMargins left="0.2" right="0.21" top="0.23" bottom="0.2" header="0.17" footer="0.17"/>
  <pageSetup scale="11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/>
  <dimension ref="A1:EX47"/>
  <sheetViews>
    <sheetView tabSelected="1" zoomScale="90" zoomScaleNormal="90" workbookViewId="0">
      <pane xSplit="21" ySplit="4" topLeftCell="EM9" activePane="bottomRight" state="frozen"/>
      <selection pane="topRight" activeCell="V1" sqref="V1"/>
      <selection pane="bottomLeft" activeCell="A5" sqref="A5"/>
      <selection pane="bottomRight" activeCell="EP25" sqref="EP25"/>
    </sheetView>
  </sheetViews>
  <sheetFormatPr defaultRowHeight="12.75"/>
  <cols>
    <col min="1" max="1" width="3" style="94" customWidth="1"/>
    <col min="2" max="2" width="16.5703125" style="94" customWidth="1"/>
    <col min="3" max="12" width="6.140625" style="94" customWidth="1"/>
    <col min="13" max="13" width="5.28515625" style="94" customWidth="1"/>
    <col min="14" max="14" width="4.42578125" style="94" customWidth="1"/>
    <col min="15" max="15" width="12.7109375" style="94" customWidth="1"/>
    <col min="16" max="16" width="20.7109375" style="94" customWidth="1"/>
    <col min="17" max="17" width="5.5703125" style="94" customWidth="1"/>
    <col min="18" max="18" width="4.42578125" style="94" customWidth="1"/>
    <col min="19" max="19" width="6" style="94" customWidth="1"/>
    <col min="20" max="20" width="2.42578125" style="94" customWidth="1"/>
    <col min="21" max="21" width="3.28515625" style="94" bestFit="1" customWidth="1"/>
    <col min="22" max="24" width="9.28515625" style="94" customWidth="1"/>
    <col min="25" max="25" width="8.7109375" style="94" customWidth="1"/>
    <col min="26" max="26" width="8.28515625" style="94" customWidth="1"/>
    <col min="27" max="27" width="6" style="94" customWidth="1"/>
    <col min="28" max="28" width="8" style="94" customWidth="1"/>
    <col min="29" max="29" width="5.85546875" style="94" customWidth="1"/>
    <col min="30" max="30" width="8.7109375" style="94" customWidth="1"/>
    <col min="31" max="31" width="8.5703125" style="94" customWidth="1"/>
    <col min="32" max="32" width="7.5703125" style="94" customWidth="1"/>
    <col min="33" max="33" width="9.85546875" style="94" customWidth="1"/>
    <col min="34" max="34" width="7.7109375" style="94" bestFit="1" customWidth="1"/>
    <col min="35" max="35" width="8.85546875" style="94" bestFit="1" customWidth="1"/>
    <col min="36" max="36" width="8.7109375" style="94" customWidth="1"/>
    <col min="37" max="37" width="6" style="94" customWidth="1"/>
    <col min="38" max="38" width="10" style="94" bestFit="1" customWidth="1"/>
    <col min="39" max="39" width="5.85546875" style="94" customWidth="1"/>
    <col min="40" max="40" width="12.28515625" style="94" customWidth="1"/>
    <col min="41" max="41" width="9.28515625" style="94" customWidth="1"/>
    <col min="42" max="42" width="6" style="94" customWidth="1"/>
    <col min="43" max="43" width="10" style="94" bestFit="1" customWidth="1"/>
    <col min="44" max="44" width="5.85546875" style="94" customWidth="1"/>
    <col min="45" max="45" width="8.85546875" style="94" bestFit="1" customWidth="1"/>
    <col min="46" max="46" width="8.28515625" style="94" bestFit="1" customWidth="1"/>
    <col min="47" max="47" width="6" style="94" customWidth="1"/>
    <col min="48" max="48" width="10" style="94" bestFit="1" customWidth="1"/>
    <col min="49" max="49" width="5.85546875" style="94" customWidth="1"/>
    <col min="50" max="50" width="8.85546875" style="94" bestFit="1" customWidth="1"/>
    <col min="51" max="51" width="11" style="94" customWidth="1"/>
    <col min="52" max="52" width="8.140625" style="94" customWidth="1"/>
    <col min="53" max="53" width="10" style="94" bestFit="1" customWidth="1"/>
    <col min="54" max="54" width="7.5703125" style="94" customWidth="1"/>
    <col min="55" max="55" width="10.42578125" style="94" bestFit="1" customWidth="1"/>
    <col min="56" max="56" width="8.28515625" style="94" bestFit="1" customWidth="1"/>
    <col min="57" max="57" width="6" style="94" customWidth="1"/>
    <col min="58" max="58" width="10" style="94" bestFit="1" customWidth="1"/>
    <col min="59" max="59" width="7.7109375" style="94" customWidth="1"/>
    <col min="60" max="60" width="8.7109375" style="94" bestFit="1" customWidth="1"/>
    <col min="61" max="61" width="7.5703125" style="94" bestFit="1" customWidth="1"/>
    <col min="62" max="62" width="6" style="94" customWidth="1"/>
    <col min="63" max="63" width="9.85546875" style="94" bestFit="1" customWidth="1"/>
    <col min="64" max="64" width="5.85546875" style="94" customWidth="1"/>
    <col min="65" max="65" width="8.7109375" style="94" bestFit="1" customWidth="1"/>
    <col min="66" max="66" width="7.5703125" style="94" bestFit="1" customWidth="1"/>
    <col min="67" max="67" width="6" style="94" customWidth="1"/>
    <col min="68" max="68" width="9.85546875" style="94" bestFit="1" customWidth="1"/>
    <col min="69" max="69" width="5.85546875" style="94" customWidth="1"/>
    <col min="70" max="70" width="8.7109375" style="94" bestFit="1" customWidth="1"/>
    <col min="71" max="71" width="7.5703125" style="94" bestFit="1" customWidth="1"/>
    <col min="72" max="72" width="6" style="94" customWidth="1"/>
    <col min="73" max="73" width="9.85546875" style="94" bestFit="1" customWidth="1"/>
    <col min="74" max="74" width="5.85546875" style="94" customWidth="1"/>
    <col min="75" max="75" width="5" style="94" customWidth="1"/>
    <col min="76" max="76" width="3.7109375" style="47" bestFit="1" customWidth="1"/>
    <col min="77" max="77" width="7.7109375" style="158" bestFit="1" customWidth="1"/>
    <col min="78" max="78" width="7" style="47" customWidth="1"/>
    <col min="79" max="80" width="1.140625" style="47" customWidth="1"/>
    <col min="81" max="81" width="7.85546875" style="158" bestFit="1" customWidth="1"/>
    <col min="82" max="84" width="7" style="47" customWidth="1"/>
    <col min="85" max="87" width="1.28515625" style="47" customWidth="1"/>
    <col min="88" max="88" width="7.85546875" style="158" bestFit="1" customWidth="1"/>
    <col min="89" max="91" width="7" style="47" customWidth="1"/>
    <col min="92" max="94" width="1.28515625" style="47" customWidth="1"/>
    <col min="95" max="95" width="7.85546875" style="158" bestFit="1" customWidth="1"/>
    <col min="96" max="98" width="7" style="47" customWidth="1"/>
    <col min="99" max="101" width="1.28515625" style="47" customWidth="1"/>
    <col min="102" max="102" width="7.85546875" style="158" bestFit="1" customWidth="1"/>
    <col min="103" max="105" width="7" style="47" customWidth="1"/>
    <col min="106" max="108" width="1.28515625" style="47" customWidth="1"/>
    <col min="109" max="109" width="7.85546875" style="158" bestFit="1" customWidth="1"/>
    <col min="110" max="112" width="7" style="47" customWidth="1"/>
    <col min="113" max="115" width="1.28515625" style="47" customWidth="1"/>
    <col min="116" max="116" width="7.85546875" style="158" bestFit="1" customWidth="1"/>
    <col min="117" max="119" width="7" style="47" customWidth="1"/>
    <col min="120" max="122" width="0.85546875" style="47" customWidth="1"/>
    <col min="123" max="123" width="7.85546875" style="158" bestFit="1" customWidth="1"/>
    <col min="124" max="124" width="7" style="47" customWidth="1"/>
    <col min="125" max="125" width="7.42578125" style="47" customWidth="1"/>
    <col min="126" max="126" width="7" style="47" customWidth="1"/>
    <col min="127" max="129" width="0.7109375" style="47" customWidth="1"/>
    <col min="130" max="130" width="7.85546875" style="158" bestFit="1" customWidth="1"/>
    <col min="131" max="133" width="7" style="47" customWidth="1"/>
    <col min="134" max="136" width="1.28515625" style="47" customWidth="1"/>
    <col min="137" max="137" width="8.28515625" style="158" customWidth="1"/>
    <col min="138" max="140" width="7.5703125" style="47" customWidth="1"/>
    <col min="141" max="143" width="0.85546875" style="47" customWidth="1"/>
    <col min="144" max="144" width="7.7109375" style="158" bestFit="1" customWidth="1"/>
    <col min="145" max="145" width="4.7109375" style="158" bestFit="1" customWidth="1"/>
    <col min="146" max="146" width="8" style="47" bestFit="1" customWidth="1"/>
    <col min="147" max="147" width="5.28515625" style="47" bestFit="1" customWidth="1"/>
    <col min="148" max="148" width="6" style="47" bestFit="1" customWidth="1"/>
    <col min="149" max="151" width="1" style="47" customWidth="1"/>
    <col min="152" max="152" width="3.28515625" style="47" customWidth="1"/>
    <col min="153" max="153" width="20.140625" style="47" customWidth="1"/>
    <col min="154" max="154" width="4.140625" style="47" customWidth="1"/>
    <col min="155" max="16384" width="9.140625" style="94"/>
  </cols>
  <sheetData>
    <row r="1" spans="1:154" s="22" customFormat="1" ht="50.25" customHeight="1" thickBot="1">
      <c r="A1" s="1"/>
      <c r="B1" s="2">
        <v>41771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5" t="s">
        <v>9</v>
      </c>
      <c r="M1" s="5" t="s">
        <v>10</v>
      </c>
      <c r="N1" s="6" t="s">
        <v>11</v>
      </c>
      <c r="O1" s="1"/>
      <c r="P1" s="7" t="s">
        <v>12</v>
      </c>
      <c r="Q1" s="8" t="s">
        <v>13</v>
      </c>
      <c r="R1" s="8" t="s">
        <v>14</v>
      </c>
      <c r="S1" s="9" t="s">
        <v>15</v>
      </c>
      <c r="T1" s="10" t="s">
        <v>16</v>
      </c>
      <c r="U1" s="10" t="s">
        <v>17</v>
      </c>
      <c r="V1" s="182" t="s">
        <v>18</v>
      </c>
      <c r="W1" s="183"/>
      <c r="X1" s="184"/>
      <c r="Y1" s="11" t="s">
        <v>143</v>
      </c>
      <c r="Z1" s="185" t="s">
        <v>19</v>
      </c>
      <c r="AA1" s="188" t="s">
        <v>20</v>
      </c>
      <c r="AB1" s="179" t="s">
        <v>21</v>
      </c>
      <c r="AC1" s="188" t="s">
        <v>22</v>
      </c>
      <c r="AD1" s="11" t="s">
        <v>144</v>
      </c>
      <c r="AE1" s="185" t="s">
        <v>19</v>
      </c>
      <c r="AF1" s="188" t="s">
        <v>20</v>
      </c>
      <c r="AG1" s="179" t="s">
        <v>21</v>
      </c>
      <c r="AH1" s="188" t="s">
        <v>22</v>
      </c>
      <c r="AI1" s="11" t="s">
        <v>147</v>
      </c>
      <c r="AJ1" s="185" t="s">
        <v>19</v>
      </c>
      <c r="AK1" s="188" t="s">
        <v>20</v>
      </c>
      <c r="AL1" s="179" t="s">
        <v>21</v>
      </c>
      <c r="AM1" s="188" t="s">
        <v>22</v>
      </c>
      <c r="AN1" s="11" t="s">
        <v>148</v>
      </c>
      <c r="AO1" s="185" t="s">
        <v>19</v>
      </c>
      <c r="AP1" s="188" t="s">
        <v>20</v>
      </c>
      <c r="AQ1" s="179" t="s">
        <v>21</v>
      </c>
      <c r="AR1" s="188" t="s">
        <v>22</v>
      </c>
      <c r="AS1" s="11" t="s">
        <v>149</v>
      </c>
      <c r="AT1" s="185" t="s">
        <v>19</v>
      </c>
      <c r="AU1" s="188" t="s">
        <v>20</v>
      </c>
      <c r="AV1" s="179" t="s">
        <v>21</v>
      </c>
      <c r="AW1" s="188" t="s">
        <v>22</v>
      </c>
      <c r="AX1" s="11" t="s">
        <v>150</v>
      </c>
      <c r="AY1" s="185" t="s">
        <v>19</v>
      </c>
      <c r="AZ1" s="188" t="s">
        <v>20</v>
      </c>
      <c r="BA1" s="179" t="s">
        <v>21</v>
      </c>
      <c r="BB1" s="188" t="s">
        <v>22</v>
      </c>
      <c r="BC1" s="11" t="s">
        <v>151</v>
      </c>
      <c r="BD1" s="185" t="s">
        <v>19</v>
      </c>
      <c r="BE1" s="188" t="s">
        <v>20</v>
      </c>
      <c r="BF1" s="179" t="s">
        <v>21</v>
      </c>
      <c r="BG1" s="188" t="s">
        <v>22</v>
      </c>
      <c r="BH1" s="11" t="s">
        <v>152</v>
      </c>
      <c r="BI1" s="185" t="s">
        <v>19</v>
      </c>
      <c r="BJ1" s="188" t="s">
        <v>20</v>
      </c>
      <c r="BK1" s="179" t="s">
        <v>21</v>
      </c>
      <c r="BL1" s="188" t="s">
        <v>22</v>
      </c>
      <c r="BM1" s="12"/>
      <c r="BN1" s="185" t="s">
        <v>19</v>
      </c>
      <c r="BO1" s="188" t="s">
        <v>20</v>
      </c>
      <c r="BP1" s="179" t="s">
        <v>21</v>
      </c>
      <c r="BQ1" s="188" t="s">
        <v>22</v>
      </c>
      <c r="BR1" s="11"/>
      <c r="BS1" s="185" t="s">
        <v>19</v>
      </c>
      <c r="BT1" s="188" t="s">
        <v>20</v>
      </c>
      <c r="BU1" s="179" t="s">
        <v>21</v>
      </c>
      <c r="BV1" s="188" t="s">
        <v>22</v>
      </c>
      <c r="BW1" s="1"/>
      <c r="BX1" s="13" t="s">
        <v>23</v>
      </c>
      <c r="BY1" s="13" t="s">
        <v>24</v>
      </c>
      <c r="BZ1" s="14" t="s">
        <v>25</v>
      </c>
      <c r="CA1" s="15"/>
      <c r="CB1" s="15"/>
      <c r="CC1" s="13" t="s">
        <v>24</v>
      </c>
      <c r="CD1" s="14" t="s">
        <v>25</v>
      </c>
      <c r="CE1" s="14" t="s">
        <v>26</v>
      </c>
      <c r="CF1" s="14" t="s">
        <v>27</v>
      </c>
      <c r="CG1" s="15"/>
      <c r="CH1" s="15"/>
      <c r="CI1" s="15"/>
      <c r="CJ1" s="13" t="s">
        <v>24</v>
      </c>
      <c r="CK1" s="14" t="s">
        <v>25</v>
      </c>
      <c r="CL1" s="14" t="s">
        <v>26</v>
      </c>
      <c r="CM1" s="14" t="s">
        <v>27</v>
      </c>
      <c r="CN1" s="15"/>
      <c r="CO1" s="15"/>
      <c r="CP1" s="15"/>
      <c r="CQ1" s="13" t="s">
        <v>24</v>
      </c>
      <c r="CR1" s="14" t="s">
        <v>25</v>
      </c>
      <c r="CS1" s="14" t="s">
        <v>26</v>
      </c>
      <c r="CT1" s="14" t="s">
        <v>27</v>
      </c>
      <c r="CU1" s="15"/>
      <c r="CV1" s="15"/>
      <c r="CW1" s="15"/>
      <c r="CX1" s="13" t="s">
        <v>24</v>
      </c>
      <c r="CY1" s="14" t="s">
        <v>25</v>
      </c>
      <c r="CZ1" s="14" t="s">
        <v>26</v>
      </c>
      <c r="DA1" s="14" t="s">
        <v>27</v>
      </c>
      <c r="DB1" s="15"/>
      <c r="DC1" s="15"/>
      <c r="DD1" s="15"/>
      <c r="DE1" s="13" t="s">
        <v>24</v>
      </c>
      <c r="DF1" s="14" t="s">
        <v>25</v>
      </c>
      <c r="DG1" s="14" t="s">
        <v>26</v>
      </c>
      <c r="DH1" s="14" t="s">
        <v>27</v>
      </c>
      <c r="DI1" s="15"/>
      <c r="DJ1" s="15"/>
      <c r="DK1" s="15"/>
      <c r="DL1" s="13" t="s">
        <v>24</v>
      </c>
      <c r="DM1" s="14" t="s">
        <v>25</v>
      </c>
      <c r="DN1" s="14" t="s">
        <v>26</v>
      </c>
      <c r="DO1" s="14" t="s">
        <v>27</v>
      </c>
      <c r="DP1" s="15"/>
      <c r="DQ1" s="15"/>
      <c r="DR1" s="15"/>
      <c r="DS1" s="13" t="s">
        <v>24</v>
      </c>
      <c r="DT1" s="14" t="s">
        <v>25</v>
      </c>
      <c r="DU1" s="14" t="s">
        <v>26</v>
      </c>
      <c r="DV1" s="14" t="s">
        <v>27</v>
      </c>
      <c r="DW1" s="15"/>
      <c r="DX1" s="15"/>
      <c r="DY1" s="15"/>
      <c r="DZ1" s="13" t="s">
        <v>24</v>
      </c>
      <c r="EA1" s="14" t="s">
        <v>25</v>
      </c>
      <c r="EB1" s="14" t="s">
        <v>26</v>
      </c>
      <c r="EC1" s="14" t="s">
        <v>27</v>
      </c>
      <c r="ED1" s="15"/>
      <c r="EE1" s="15"/>
      <c r="EF1" s="15"/>
      <c r="EG1" s="13" t="s">
        <v>24</v>
      </c>
      <c r="EH1" s="14" t="s">
        <v>25</v>
      </c>
      <c r="EI1" s="14" t="s">
        <v>26</v>
      </c>
      <c r="EJ1" s="14" t="s">
        <v>27</v>
      </c>
      <c r="EK1" s="15"/>
      <c r="EL1" s="15"/>
      <c r="EM1" s="15"/>
      <c r="EN1" s="16" t="s">
        <v>28</v>
      </c>
      <c r="EO1" s="17" t="s">
        <v>29</v>
      </c>
      <c r="EP1" s="191" t="s">
        <v>30</v>
      </c>
      <c r="EQ1" s="18" t="s">
        <v>31</v>
      </c>
      <c r="ER1" s="191" t="s">
        <v>32</v>
      </c>
      <c r="ES1" s="19"/>
      <c r="ET1" s="19"/>
      <c r="EU1" s="19"/>
      <c r="EV1" s="20" t="s">
        <v>33</v>
      </c>
      <c r="EW1" s="21" t="s">
        <v>34</v>
      </c>
      <c r="EX1" s="20" t="s">
        <v>35</v>
      </c>
    </row>
    <row r="2" spans="1:154" s="22" customFormat="1" ht="13.5" customHeight="1" thickBot="1">
      <c r="A2" s="1"/>
      <c r="B2" s="1"/>
      <c r="C2" s="1"/>
      <c r="D2" s="23"/>
      <c r="E2" s="23"/>
      <c r="F2" s="23"/>
      <c r="G2" s="23"/>
      <c r="H2" s="23"/>
      <c r="I2" s="24">
        <v>2204.62</v>
      </c>
      <c r="J2" s="24">
        <v>3.2810000000000001</v>
      </c>
      <c r="K2" s="1">
        <v>100</v>
      </c>
      <c r="L2" s="24"/>
      <c r="M2" s="25">
        <v>-0.1</v>
      </c>
      <c r="N2" s="25">
        <v>0.05</v>
      </c>
      <c r="O2" s="1"/>
      <c r="P2" s="26" t="s">
        <v>36</v>
      </c>
      <c r="Q2" s="27"/>
      <c r="R2" s="28"/>
      <c r="S2" s="27"/>
      <c r="T2" s="27"/>
      <c r="U2" s="1"/>
      <c r="V2" s="29" t="s">
        <v>37</v>
      </c>
      <c r="W2" s="30" t="s">
        <v>38</v>
      </c>
      <c r="X2" s="31" t="s">
        <v>39</v>
      </c>
      <c r="Y2" s="32" t="s">
        <v>40</v>
      </c>
      <c r="Z2" s="186"/>
      <c r="AA2" s="189"/>
      <c r="AB2" s="180"/>
      <c r="AC2" s="189"/>
      <c r="AD2" s="32" t="s">
        <v>41</v>
      </c>
      <c r="AE2" s="186"/>
      <c r="AF2" s="189"/>
      <c r="AG2" s="180"/>
      <c r="AH2" s="189"/>
      <c r="AI2" s="32" t="s">
        <v>42</v>
      </c>
      <c r="AJ2" s="186"/>
      <c r="AK2" s="189"/>
      <c r="AL2" s="180"/>
      <c r="AM2" s="189"/>
      <c r="AN2" s="32" t="s">
        <v>43</v>
      </c>
      <c r="AO2" s="186"/>
      <c r="AP2" s="189"/>
      <c r="AQ2" s="180"/>
      <c r="AR2" s="189"/>
      <c r="AS2" s="32" t="s">
        <v>44</v>
      </c>
      <c r="AT2" s="186"/>
      <c r="AU2" s="189"/>
      <c r="AV2" s="180"/>
      <c r="AW2" s="189"/>
      <c r="AX2" s="32" t="s">
        <v>45</v>
      </c>
      <c r="AY2" s="186"/>
      <c r="AZ2" s="189"/>
      <c r="BA2" s="180"/>
      <c r="BB2" s="189"/>
      <c r="BC2" s="32" t="s">
        <v>46</v>
      </c>
      <c r="BD2" s="186"/>
      <c r="BE2" s="189"/>
      <c r="BF2" s="180"/>
      <c r="BG2" s="189"/>
      <c r="BH2" s="32" t="s">
        <v>47</v>
      </c>
      <c r="BI2" s="186"/>
      <c r="BJ2" s="189"/>
      <c r="BK2" s="180"/>
      <c r="BL2" s="189"/>
      <c r="BM2" s="32" t="s">
        <v>48</v>
      </c>
      <c r="BN2" s="186"/>
      <c r="BO2" s="189"/>
      <c r="BP2" s="180"/>
      <c r="BQ2" s="189"/>
      <c r="BR2" s="32" t="s">
        <v>49</v>
      </c>
      <c r="BS2" s="186"/>
      <c r="BT2" s="189"/>
      <c r="BU2" s="180"/>
      <c r="BV2" s="189"/>
      <c r="BW2" s="33"/>
      <c r="BX2" s="34"/>
      <c r="BY2" s="34"/>
      <c r="BZ2" s="35"/>
      <c r="CA2" s="15"/>
      <c r="CB2" s="15"/>
      <c r="CC2" s="36"/>
      <c r="CD2" s="37"/>
      <c r="CE2" s="37"/>
      <c r="CF2" s="37"/>
      <c r="CG2" s="15"/>
      <c r="CH2" s="15"/>
      <c r="CI2" s="15"/>
      <c r="CJ2" s="38"/>
      <c r="CK2" s="39"/>
      <c r="CL2" s="39"/>
      <c r="CM2" s="39"/>
      <c r="CN2" s="15"/>
      <c r="CO2" s="15"/>
      <c r="CP2" s="15"/>
      <c r="CQ2" s="40"/>
      <c r="CR2" s="41"/>
      <c r="CS2" s="41"/>
      <c r="CT2" s="41"/>
      <c r="CU2" s="15"/>
      <c r="CV2" s="15"/>
      <c r="CW2" s="15"/>
      <c r="CX2" s="34"/>
      <c r="CY2" s="35"/>
      <c r="CZ2" s="35"/>
      <c r="DA2" s="35"/>
      <c r="DB2" s="15"/>
      <c r="DC2" s="15"/>
      <c r="DD2" s="15"/>
      <c r="DE2" s="36"/>
      <c r="DF2" s="37"/>
      <c r="DG2" s="37"/>
      <c r="DH2" s="37"/>
      <c r="DI2" s="15"/>
      <c r="DJ2" s="15"/>
      <c r="DK2" s="15"/>
      <c r="DL2" s="42"/>
      <c r="DM2" s="43"/>
      <c r="DN2" s="43"/>
      <c r="DO2" s="43"/>
      <c r="DP2" s="15"/>
      <c r="DQ2" s="15"/>
      <c r="DR2" s="15"/>
      <c r="DS2" s="44"/>
      <c r="DT2" s="45"/>
      <c r="DU2" s="45"/>
      <c r="DV2" s="45"/>
      <c r="DW2" s="15"/>
      <c r="DX2" s="15"/>
      <c r="DY2" s="15"/>
      <c r="DZ2" s="42"/>
      <c r="EA2" s="43"/>
      <c r="EB2" s="43"/>
      <c r="EC2" s="43"/>
      <c r="ED2" s="15"/>
      <c r="EE2" s="15"/>
      <c r="EF2" s="15"/>
      <c r="EG2" s="36"/>
      <c r="EH2" s="37"/>
      <c r="EI2" s="37"/>
      <c r="EJ2" s="37"/>
      <c r="EK2" s="15"/>
      <c r="EL2" s="15"/>
      <c r="EM2" s="15"/>
      <c r="EN2" s="13"/>
      <c r="EO2" s="17"/>
      <c r="EP2" s="192"/>
      <c r="EQ2" s="46"/>
      <c r="ER2" s="192"/>
      <c r="ES2" s="19"/>
      <c r="ET2" s="19"/>
      <c r="EU2" s="19"/>
      <c r="EV2" s="20"/>
      <c r="EW2" s="21"/>
      <c r="EX2" s="47"/>
    </row>
    <row r="3" spans="1:154" s="22" customFormat="1" ht="15" customHeight="1" thickBot="1">
      <c r="A3" s="1"/>
      <c r="B3" s="1"/>
      <c r="C3" s="48"/>
      <c r="D3" s="48"/>
      <c r="E3" s="48"/>
      <c r="F3" s="48"/>
      <c r="G3" s="48"/>
      <c r="H3" s="48"/>
      <c r="I3" s="48"/>
      <c r="J3" s="49" t="s">
        <v>50</v>
      </c>
      <c r="K3" s="48"/>
      <c r="L3" s="49"/>
      <c r="M3" s="48"/>
      <c r="N3" s="50"/>
      <c r="O3" s="1"/>
      <c r="P3" s="51"/>
      <c r="Q3" s="52"/>
      <c r="R3" s="53">
        <v>1</v>
      </c>
      <c r="S3" s="27"/>
      <c r="T3" s="27"/>
      <c r="U3" s="1"/>
      <c r="V3" s="29">
        <v>480</v>
      </c>
      <c r="W3" s="30">
        <v>550</v>
      </c>
      <c r="X3" s="31">
        <v>650</v>
      </c>
      <c r="Y3" s="54">
        <v>0.44444444444444442</v>
      </c>
      <c r="Z3" s="186"/>
      <c r="AA3" s="189"/>
      <c r="AB3" s="181"/>
      <c r="AC3" s="189"/>
      <c r="AD3" s="54">
        <v>0.37013888888888885</v>
      </c>
      <c r="AE3" s="186"/>
      <c r="AF3" s="189"/>
      <c r="AG3" s="181"/>
      <c r="AH3" s="189"/>
      <c r="AI3" s="55">
        <v>0.34722222222222227</v>
      </c>
      <c r="AJ3" s="186"/>
      <c r="AK3" s="189"/>
      <c r="AL3" s="181"/>
      <c r="AM3" s="189"/>
      <c r="AN3" s="54">
        <v>0.65972222222222221</v>
      </c>
      <c r="AO3" s="186"/>
      <c r="AP3" s="189"/>
      <c r="AQ3" s="181"/>
      <c r="AR3" s="189"/>
      <c r="AS3" s="54">
        <v>0.76041666666666663</v>
      </c>
      <c r="AT3" s="186"/>
      <c r="AU3" s="189"/>
      <c r="AV3" s="181"/>
      <c r="AW3" s="189"/>
      <c r="AX3" s="54">
        <v>0.65277777777777779</v>
      </c>
      <c r="AY3" s="186"/>
      <c r="AZ3" s="189"/>
      <c r="BA3" s="181"/>
      <c r="BB3" s="189"/>
      <c r="BC3" s="54">
        <v>0.43055555555555558</v>
      </c>
      <c r="BD3" s="186"/>
      <c r="BE3" s="189"/>
      <c r="BF3" s="181"/>
      <c r="BG3" s="189"/>
      <c r="BH3" s="54">
        <v>0.4284722222222222</v>
      </c>
      <c r="BI3" s="186"/>
      <c r="BJ3" s="189"/>
      <c r="BK3" s="181"/>
      <c r="BL3" s="189"/>
      <c r="BM3" s="54"/>
      <c r="BN3" s="186"/>
      <c r="BO3" s="189"/>
      <c r="BP3" s="181"/>
      <c r="BQ3" s="189"/>
      <c r="BR3" s="54"/>
      <c r="BS3" s="186"/>
      <c r="BT3" s="189"/>
      <c r="BU3" s="181"/>
      <c r="BV3" s="189"/>
      <c r="BW3" s="33"/>
      <c r="BX3" s="193" t="s">
        <v>51</v>
      </c>
      <c r="BY3" s="194"/>
      <c r="BZ3" s="194"/>
      <c r="CA3" s="15"/>
      <c r="CB3" s="15"/>
      <c r="CC3" s="193" t="s">
        <v>52</v>
      </c>
      <c r="CD3" s="194"/>
      <c r="CE3" s="194"/>
      <c r="CF3" s="194"/>
      <c r="CG3" s="15"/>
      <c r="CH3" s="15"/>
      <c r="CI3" s="15"/>
      <c r="CJ3" s="193" t="s">
        <v>53</v>
      </c>
      <c r="CK3" s="194"/>
      <c r="CL3" s="194"/>
      <c r="CM3" s="194"/>
      <c r="CN3" s="15"/>
      <c r="CO3" s="15"/>
      <c r="CP3" s="15"/>
      <c r="CQ3" s="193" t="s">
        <v>54</v>
      </c>
      <c r="CR3" s="194"/>
      <c r="CS3" s="194"/>
      <c r="CT3" s="194"/>
      <c r="CU3" s="15"/>
      <c r="CV3" s="15"/>
      <c r="CW3" s="15"/>
      <c r="CX3" s="193" t="s">
        <v>55</v>
      </c>
      <c r="CY3" s="194"/>
      <c r="CZ3" s="194"/>
      <c r="DA3" s="194"/>
      <c r="DB3" s="15"/>
      <c r="DC3" s="15"/>
      <c r="DD3" s="15"/>
      <c r="DE3" s="193" t="s">
        <v>56</v>
      </c>
      <c r="DF3" s="194"/>
      <c r="DG3" s="194"/>
      <c r="DH3" s="194"/>
      <c r="DI3" s="15"/>
      <c r="DJ3" s="15"/>
      <c r="DK3" s="15"/>
      <c r="DL3" s="193" t="s">
        <v>57</v>
      </c>
      <c r="DM3" s="194"/>
      <c r="DN3" s="194"/>
      <c r="DO3" s="194"/>
      <c r="DP3" s="15"/>
      <c r="DQ3" s="15"/>
      <c r="DR3" s="15"/>
      <c r="DS3" s="193" t="s">
        <v>58</v>
      </c>
      <c r="DT3" s="194"/>
      <c r="DU3" s="194"/>
      <c r="DV3" s="194"/>
      <c r="DW3" s="15"/>
      <c r="DX3" s="15"/>
      <c r="DY3" s="15"/>
      <c r="DZ3" s="193" t="s">
        <v>59</v>
      </c>
      <c r="EA3" s="194"/>
      <c r="EB3" s="194"/>
      <c r="EC3" s="194"/>
      <c r="ED3" s="15"/>
      <c r="EE3" s="15"/>
      <c r="EF3" s="15"/>
      <c r="EG3" s="193" t="s">
        <v>60</v>
      </c>
      <c r="EH3" s="194"/>
      <c r="EI3" s="194"/>
      <c r="EJ3" s="194"/>
      <c r="EK3" s="15"/>
      <c r="EL3" s="15"/>
      <c r="EM3" s="15"/>
      <c r="EN3" s="13"/>
      <c r="EO3" s="17"/>
      <c r="EP3" s="192"/>
      <c r="EQ3" s="46"/>
      <c r="ER3" s="192"/>
      <c r="ES3" s="19"/>
      <c r="ET3" s="19"/>
      <c r="EU3" s="19"/>
      <c r="EV3" s="20"/>
      <c r="EW3" s="21"/>
      <c r="EX3" s="47"/>
    </row>
    <row r="4" spans="1:154" s="22" customFormat="1" ht="13.5" customHeight="1" thickBot="1">
      <c r="A4" s="56" t="s">
        <v>61</v>
      </c>
      <c r="B4" s="1"/>
      <c r="C4" s="1"/>
      <c r="D4" s="1"/>
      <c r="E4" s="1"/>
      <c r="F4" s="1"/>
      <c r="G4" s="1"/>
      <c r="H4" s="1"/>
      <c r="I4" s="1"/>
      <c r="J4" s="1"/>
      <c r="K4" s="57"/>
      <c r="L4" s="1"/>
      <c r="M4" s="1"/>
      <c r="N4" s="1"/>
      <c r="O4" s="1"/>
      <c r="P4" s="58">
        <v>0.99998842593049631</v>
      </c>
      <c r="Q4" s="59">
        <f>SUMPRODUCT(Q5:Q44,S5:S44)/SUM(S5:S44)</f>
        <v>51.837852999999996</v>
      </c>
      <c r="R4" s="60">
        <f>SUMPRODUCT(R5:R44,S5:S44)/SUM(S5:S44)</f>
        <v>50.700794598039224</v>
      </c>
      <c r="S4" s="61">
        <f>SUM(S5:S44)</f>
        <v>30</v>
      </c>
      <c r="T4" s="61"/>
      <c r="U4" s="1"/>
      <c r="V4" s="62">
        <f>V3+$R$4</f>
        <v>530.70079459803924</v>
      </c>
      <c r="W4" s="62">
        <f>W3+$R$4</f>
        <v>600.70079459803924</v>
      </c>
      <c r="X4" s="62">
        <f>X3+$R$4</f>
        <v>700.70079459803924</v>
      </c>
      <c r="Y4" s="63" t="s">
        <v>62</v>
      </c>
      <c r="Z4" s="187"/>
      <c r="AA4" s="190"/>
      <c r="AB4" s="64">
        <v>7</v>
      </c>
      <c r="AC4" s="190"/>
      <c r="AD4" s="63" t="s">
        <v>62</v>
      </c>
      <c r="AE4" s="187"/>
      <c r="AF4" s="190"/>
      <c r="AG4" s="64">
        <v>7</v>
      </c>
      <c r="AH4" s="190"/>
      <c r="AI4" s="63" t="s">
        <v>62</v>
      </c>
      <c r="AJ4" s="187"/>
      <c r="AK4" s="190"/>
      <c r="AL4" s="64">
        <v>7</v>
      </c>
      <c r="AM4" s="190"/>
      <c r="AN4" s="63" t="s">
        <v>62</v>
      </c>
      <c r="AO4" s="187"/>
      <c r="AP4" s="190"/>
      <c r="AQ4" s="64">
        <v>4</v>
      </c>
      <c r="AR4" s="190"/>
      <c r="AS4" s="63" t="s">
        <v>62</v>
      </c>
      <c r="AT4" s="187"/>
      <c r="AU4" s="190"/>
      <c r="AV4" s="64">
        <v>7</v>
      </c>
      <c r="AW4" s="190"/>
      <c r="AX4" s="63" t="s">
        <v>62</v>
      </c>
      <c r="AY4" s="187"/>
      <c r="AZ4" s="190"/>
      <c r="BA4" s="64">
        <v>7</v>
      </c>
      <c r="BB4" s="190"/>
      <c r="BC4" s="63" t="s">
        <v>62</v>
      </c>
      <c r="BD4" s="187"/>
      <c r="BE4" s="190"/>
      <c r="BF4" s="64">
        <v>7</v>
      </c>
      <c r="BG4" s="190"/>
      <c r="BH4" s="63" t="s">
        <v>62</v>
      </c>
      <c r="BI4" s="187"/>
      <c r="BJ4" s="190"/>
      <c r="BK4" s="64">
        <v>4</v>
      </c>
      <c r="BL4" s="190"/>
      <c r="BM4" s="63" t="s">
        <v>62</v>
      </c>
      <c r="BN4" s="187"/>
      <c r="BO4" s="190"/>
      <c r="BP4" s="64"/>
      <c r="BQ4" s="190"/>
      <c r="BR4" s="63" t="s">
        <v>62</v>
      </c>
      <c r="BS4" s="187"/>
      <c r="BT4" s="190"/>
      <c r="BU4" s="64"/>
      <c r="BV4" s="190"/>
      <c r="BW4" s="33"/>
      <c r="BX4" s="194"/>
      <c r="BY4" s="194"/>
      <c r="BZ4" s="194"/>
      <c r="CA4" s="15"/>
      <c r="CB4" s="15"/>
      <c r="CC4" s="194"/>
      <c r="CD4" s="194"/>
      <c r="CE4" s="194"/>
      <c r="CF4" s="194"/>
      <c r="CG4" s="15"/>
      <c r="CH4" s="15"/>
      <c r="CI4" s="15"/>
      <c r="CJ4" s="194"/>
      <c r="CK4" s="194"/>
      <c r="CL4" s="194"/>
      <c r="CM4" s="194"/>
      <c r="CN4" s="15"/>
      <c r="CO4" s="15"/>
      <c r="CP4" s="15"/>
      <c r="CQ4" s="194"/>
      <c r="CR4" s="194"/>
      <c r="CS4" s="194"/>
      <c r="CT4" s="194"/>
      <c r="CU4" s="15"/>
      <c r="CV4" s="15"/>
      <c r="CW4" s="15"/>
      <c r="CX4" s="194"/>
      <c r="CY4" s="194"/>
      <c r="CZ4" s="194"/>
      <c r="DA4" s="194"/>
      <c r="DB4" s="15"/>
      <c r="DC4" s="15"/>
      <c r="DD4" s="15"/>
      <c r="DE4" s="194"/>
      <c r="DF4" s="194"/>
      <c r="DG4" s="194"/>
      <c r="DH4" s="194"/>
      <c r="DI4" s="15"/>
      <c r="DJ4" s="15"/>
      <c r="DK4" s="15"/>
      <c r="DL4" s="194"/>
      <c r="DM4" s="194"/>
      <c r="DN4" s="194"/>
      <c r="DO4" s="194"/>
      <c r="DP4" s="15"/>
      <c r="DQ4" s="15"/>
      <c r="DR4" s="15"/>
      <c r="DS4" s="194"/>
      <c r="DT4" s="194"/>
      <c r="DU4" s="194"/>
      <c r="DV4" s="194"/>
      <c r="DW4" s="15"/>
      <c r="DX4" s="15"/>
      <c r="DY4" s="15"/>
      <c r="DZ4" s="194"/>
      <c r="EA4" s="194"/>
      <c r="EB4" s="194"/>
      <c r="EC4" s="194"/>
      <c r="ED4" s="15"/>
      <c r="EE4" s="15"/>
      <c r="EF4" s="15"/>
      <c r="EG4" s="194"/>
      <c r="EH4" s="194"/>
      <c r="EI4" s="194"/>
      <c r="EJ4" s="194"/>
      <c r="EK4" s="15"/>
      <c r="EL4" s="15"/>
      <c r="EM4" s="15"/>
      <c r="EN4" s="13"/>
      <c r="EO4" s="65">
        <v>1</v>
      </c>
      <c r="EP4" s="192"/>
      <c r="EQ4" s="46"/>
      <c r="ER4" s="192"/>
      <c r="ES4" s="19"/>
      <c r="ET4" s="19"/>
      <c r="EU4" s="19"/>
      <c r="EV4" s="20"/>
      <c r="EW4" s="21"/>
      <c r="EX4" s="47"/>
    </row>
    <row r="5" spans="1:154">
      <c r="A5" s="66">
        <v>1</v>
      </c>
      <c r="B5" s="48" t="s">
        <v>63</v>
      </c>
      <c r="C5" s="67">
        <v>18.649999999999999</v>
      </c>
      <c r="D5" s="67">
        <v>9.1999999999999993</v>
      </c>
      <c r="E5" s="67">
        <v>18.899999999999999</v>
      </c>
      <c r="F5" s="67">
        <v>6.3</v>
      </c>
      <c r="G5" s="67">
        <v>16</v>
      </c>
      <c r="H5" s="67">
        <v>2.4</v>
      </c>
      <c r="I5" s="68">
        <v>18.5</v>
      </c>
      <c r="J5" s="69">
        <f>0.5*(C5*D5+E5*F5)</f>
        <v>145.32499999999999</v>
      </c>
      <c r="K5" s="70">
        <f t="shared" ref="K5:K33" si="0">$K$2-$G5*$J$2</f>
        <v>47.503999999999998</v>
      </c>
      <c r="L5" s="70">
        <f t="shared" ref="L5:L11" si="1">100-(J5+300)/8.5</f>
        <v>47.608823529411765</v>
      </c>
      <c r="M5" s="71"/>
      <c r="N5" s="48"/>
      <c r="O5" s="95" t="s">
        <v>65</v>
      </c>
      <c r="P5" s="72" t="s">
        <v>66</v>
      </c>
      <c r="Q5" s="73">
        <f t="shared" ref="Q5:Q44" si="2">K5</f>
        <v>47.503999999999998</v>
      </c>
      <c r="R5" s="73">
        <f t="shared" ref="R5:R44" si="3">SUM(L5:N5)*гандикап</f>
        <v>47.608823529411765</v>
      </c>
      <c r="S5" s="74">
        <v>1</v>
      </c>
      <c r="T5" s="74" t="s">
        <v>74</v>
      </c>
      <c r="U5" s="75">
        <v>1</v>
      </c>
      <c r="V5" s="76">
        <f t="shared" ref="V5:V44" si="4">$V$4/($V$3+R5)</f>
        <v>1.0058603475354031</v>
      </c>
      <c r="W5" s="76">
        <f t="shared" ref="W5:W44" si="5">$W$4/($W$3+R5)</f>
        <v>1.0051739046461305</v>
      </c>
      <c r="X5" s="76">
        <f t="shared" ref="X5:X44" si="6">$X$4/($X$3+Q5)</f>
        <v>1.0045831917781678</v>
      </c>
      <c r="Y5" s="77">
        <v>0.57523148148148151</v>
      </c>
      <c r="Z5" s="78">
        <f t="shared" ref="Z5:Z44" si="7">IF(AND($S5=1,Y$3&gt;0),IF(ISNUMBER(Y5),IF((Y5-Y$3)&gt;0,Y5-Y$3,$P$4-Y$3+Y5)," "),"")</f>
        <v>0.13078703703703709</v>
      </c>
      <c r="AA5" s="79">
        <f t="shared" ref="AA5:AA44" si="8">IF($S5=1,IF(ISNUMBER(Y5),RANK(Z5,Z$5:Z$44,1),Y5),"n/s")</f>
        <v>5</v>
      </c>
      <c r="AB5" s="78">
        <f t="shared" ref="AB5:AB44" si="9">IF($S5=1,IF(ISNUMBER(Y5),IF((Y5-Y$3)&gt;0,Y5-Y$3,$P$4-Y$3+Y5)*(IF(AB$4=2,$V5,IF(AB$4=4,$W5,IF(AB$4=7,$X5,"!"))))," "),"")</f>
        <v>0.13138645910987617</v>
      </c>
      <c r="AC5" s="79">
        <f t="shared" ref="AC5:AC44" si="10">IF(ISNUMBER(AA5),RANK(AB5,AB$5:AB$44,1),AA5)</f>
        <v>6</v>
      </c>
      <c r="AD5" s="77">
        <v>0.51500000000000001</v>
      </c>
      <c r="AE5" s="78">
        <f t="shared" ref="AE5:AE44" si="11">IF(AND($S5=1,AD$3&gt;0),IF(ISNUMBER(AD5),IF((AD5-AD$3)&gt;0,AD5-AD$3,$P$4-AD$3+AD5)," "),"")</f>
        <v>0.14486111111111116</v>
      </c>
      <c r="AF5" s="79">
        <f t="shared" ref="AF5:AF44" si="12">IF($S5=1,IF(ISNUMBER(AD5),RANK(AE5,AE$5:AE$44,1),AD5),"n/s")</f>
        <v>5</v>
      </c>
      <c r="AG5" s="78">
        <f t="shared" ref="AG5:AG44" si="13">IF($S5=1,IF(ISNUMBER(AD5),IF((AD5-AD$3)&gt;0,AD5-AD$3,$P$4-AD$3+AD5)*(IF(AG$4=2,$V5,IF(AG$4=4,$W5,IF(AG$4=7,$X5,"!"))))," "),"")</f>
        <v>0.14552503736453185</v>
      </c>
      <c r="AH5" s="79">
        <f t="shared" ref="AH5:AH44" si="14">IF(ISNUMBER(AF5),RANK(AG5,AG$5:AG$44,1),AF5)</f>
        <v>5</v>
      </c>
      <c r="AI5" s="77">
        <v>7.9270833333333332E-2</v>
      </c>
      <c r="AJ5" s="78">
        <f t="shared" ref="AJ5:AJ44" si="15">IF(AND($S5=1,AI$3&gt;0),IF(ISNUMBER(AI5),IF((AI5-AI$3)&gt;0,AI5-AI$3,$P$4-AI$3+AI5)," "),"")</f>
        <v>0.73203703704160727</v>
      </c>
      <c r="AK5" s="79">
        <f t="shared" ref="AK5:AK44" si="16">IF($S5=1,IF(ISNUMBER(AI5),RANK(AJ5,AJ$5:AJ$44,1),AI5),"n/s")</f>
        <v>7</v>
      </c>
      <c r="AL5" s="78">
        <f t="shared" ref="AL5:AL44" si="17">IF($S5=1,IF(ISNUMBER(AI5),IF((AI5-AI$3)&gt;0,AI5-AI$3,$P$4-AI$3+AI5)*(IF(AL$4=2,$V5,IF(AL$4=4,$W5,IF(AL$4=7,$X5,"!"))))," "),"")</f>
        <v>0.73539210317109072</v>
      </c>
      <c r="AM5" s="79">
        <f t="shared" ref="AM5:AM44" si="18">IF(ISNUMBER(AK5),RANK(AL5,AL$5:AL$44,1),AK5)</f>
        <v>7</v>
      </c>
      <c r="AN5" s="77">
        <v>0.74328703703703702</v>
      </c>
      <c r="AO5" s="78">
        <f t="shared" ref="AO5:AO44" si="19">IF(AND($S5=1,AN$3&gt;0),IF(ISNUMBER(AN5),IF((AN5-AN$3)&gt;0,AN5-AN$3,$P$4-AN$3+AN5)," "),"")</f>
        <v>8.3564814814814814E-2</v>
      </c>
      <c r="AP5" s="79">
        <f t="shared" ref="AP5:AP44" si="20">IF($S5=1,IF(ISNUMBER(AN5),RANK(AO5,AO$5:AO$44,1),AN5),"n/s")</f>
        <v>6</v>
      </c>
      <c r="AQ5" s="78">
        <f t="shared" ref="AQ5:AQ44" si="21">IF($S5=1,IF(ISNUMBER(AN5),IF((AN5-AN$3)&gt;0,AN5-AN$3,$P$4-AN$3+AN5)*(IF(AQ$4=2,$V5,IF(AQ$4=4,$W5,IF(AQ$4=7,$X5,"!"))))," "),"")</f>
        <v>8.399717119843822E-2</v>
      </c>
      <c r="AR5" s="79">
        <f t="shared" ref="AR5:AR44" si="22">IF(ISNUMBER(AP5),RANK(AQ5,AQ$5:AQ$44,1),AP5)</f>
        <v>6</v>
      </c>
      <c r="AS5" s="77">
        <v>0.80393518518518514</v>
      </c>
      <c r="AT5" s="78">
        <f t="shared" ref="AT5:AT44" si="23">IF(AND($S5=1,AS$3&gt;0),IF(ISNUMBER(AS5),IF((AS5-AS$3)&gt;0,AS5-AS$3,$P$4-AS$3+AS5)," "),"")</f>
        <v>4.3518518518518512E-2</v>
      </c>
      <c r="AU5" s="79">
        <f t="shared" ref="AU5:AU44" si="24">IF($S5=1,IF(ISNUMBER(AS5),RANK(AT5,AT$5:AT$44,1),AS5),"n/s")</f>
        <v>7</v>
      </c>
      <c r="AV5" s="78">
        <f t="shared" ref="AV5:AV44" si="25">IF($S5=1,IF(ISNUMBER(AS5),IF((AS5-AS$3)&gt;0,AS5-AS$3,$P$4-AS$3+AS5)*(IF(AV$4=2,$V5,IF(AV$4=4,$W5,IF(AV$4=7,$X5,"!"))))," "),"")</f>
        <v>4.3717972234790632E-2</v>
      </c>
      <c r="AW5" s="79">
        <f t="shared" ref="AW5:AW44" si="26">IF(ISNUMBER(AU5),RANK(AV5,AV$5:AV$44,1),AU5)</f>
        <v>7</v>
      </c>
      <c r="AX5" s="77">
        <v>0.72864583333333333</v>
      </c>
      <c r="AY5" s="78">
        <f t="shared" ref="AY5:AY44" si="27">IF(AND($S5=1,AX$3&gt;0),IF(ISNUMBER(AX5),IF((AX5-AX$3)&gt;0,AX5-AX$3,$P$4-AX$3+AX5)," "),"")</f>
        <v>7.5868055555555536E-2</v>
      </c>
      <c r="AZ5" s="79">
        <f t="shared" ref="AZ5:AZ44" si="28">IF($S5=1,IF(ISNUMBER(AX5),RANK(AY5,AY$5:AY$44,1),AX5),"n/s")</f>
        <v>4</v>
      </c>
      <c r="BA5" s="78">
        <f t="shared" ref="BA5:BA44" si="29">IF($S5=1,IF(ISNUMBER(AX5),IF((AX5-AX$3)&gt;0,AX5-AX$3,$P$4-AX$3+AX5)*(IF(BA$4=2,$V5,IF(BA$4=4,$W5,IF(BA$4=7,$X5,"!"))))," "),"")</f>
        <v>7.6215773404003331E-2</v>
      </c>
      <c r="BB5" s="79">
        <f t="shared" ref="BB5:BB44" si="30">IF(ISNUMBER(AZ5),RANK(BA5,BA$5:BA$44,1),AZ5)</f>
        <v>4</v>
      </c>
      <c r="BC5" s="77">
        <v>0.67248842592592595</v>
      </c>
      <c r="BD5" s="78">
        <f t="shared" ref="BD5:BD44" si="31">IF(AND($S5=1,BC$3&gt;0),IF(ISNUMBER(BC5),IF((BC5-BC$3)&gt;0,BC5-BC$3,$P$4-BC$3+BC5)," "),"")</f>
        <v>0.24193287037037037</v>
      </c>
      <c r="BE5" s="79">
        <f t="shared" ref="BE5:BE44" si="32">IF($S5=1,IF(ISNUMBER(BC5),RANK(BD5,BD$5:BD$44,1),BC5),"n/s")</f>
        <v>3</v>
      </c>
      <c r="BF5" s="78">
        <f t="shared" ref="BF5:BF44" si="33">IF($S5=1,IF(ISNUMBER(BC5),IF((BC5-BC$3)&gt;0,BC5-BC$3,$P$4-BC$3+BC5)*(IF(BF$4=2,$V5,IF(BF$4=4,$W5,IF(BF$4=7,$X5,"!"))))," "),"")</f>
        <v>0.24304169511272039</v>
      </c>
      <c r="BG5" s="79">
        <f t="shared" ref="BG5:BG44" si="34">IF(ISNUMBER(BE5),RANK(BF5,BF$5:BF$44,1),BE5)</f>
        <v>4</v>
      </c>
      <c r="BH5" s="77">
        <v>0.55046296296296293</v>
      </c>
      <c r="BI5" s="78">
        <f t="shared" ref="BI5:BI44" si="35">IF(AND($S5=1,BH$3&gt;0),IF(ISNUMBER(BH5),IF((BH5-BH$3)&gt;0,BH5-BH$3,$P$4-BH$3+BH5)," "),"")</f>
        <v>0.12199074074074073</v>
      </c>
      <c r="BJ5" s="79">
        <f t="shared" ref="BJ5:BJ44" si="36">IF($S5=1,IF(ISNUMBER(BH5),RANK(BI5,BI$5:BI$44,1),BH5),"n/s")</f>
        <v>7</v>
      </c>
      <c r="BK5" s="78">
        <f t="shared" ref="BK5:BK44" si="37">IF($S5=1,IF(ISNUMBER(BH5),IF((BH5-BH$3)&gt;0,BH5-BH$3,$P$4-BH$3+BH5)*(IF(BK$4=2,$V5,IF(BK$4=4,$W5,IF(BK$4=7,$X5,"!"))))," "),"")</f>
        <v>0.12262190920104415</v>
      </c>
      <c r="BL5" s="79">
        <f t="shared" ref="BL5:BL44" si="38">IF(ISNUMBER(BJ5),RANK(BK5,BK$5:BK$44,1),BJ5)</f>
        <v>7</v>
      </c>
      <c r="BM5" s="77"/>
      <c r="BN5" s="78" t="str">
        <f t="shared" ref="BN5:BN44" si="39">IF(AND($S5=1,BM$3&gt;0),IF(ISNUMBER(BM5),IF((BM5-BM$3)&gt;0,BM5-BM$3,$P$4-BM$3+BM5)," "),"")</f>
        <v/>
      </c>
      <c r="BO5" s="79">
        <f t="shared" ref="BO5:BO44" si="40">IF($S5=1,IF(ISNUMBER(BM5),RANK(BN5,BN$5:BN$44,1),BM5),"n/s")</f>
        <v>0</v>
      </c>
      <c r="BP5" s="78" t="str">
        <f t="shared" ref="BP5:BP44" si="41">IF($S5=1,IF(ISNUMBER(BM5),IF((BM5-BM$3)&gt;0,BM5-BM$3,$P$4-BM$3+BM5)*(IF(BP$4=2,$V5,IF(BP$4=4,$W5,IF(BP$4=7,$X5,"!"))))," "),"")</f>
        <v xml:space="preserve"> </v>
      </c>
      <c r="BQ5" s="79" t="e">
        <f t="shared" ref="BQ5:BQ44" si="42">IF(ISNUMBER(BO5),RANK(BP5,BP$5:BP$44,1),BO5)</f>
        <v>#VALUE!</v>
      </c>
      <c r="BR5" s="77"/>
      <c r="BS5" s="78" t="str">
        <f t="shared" ref="BS5:BS44" si="43">IF(AND($S5=1,BR$3&gt;0),IF(ISNUMBER(BR5),IF((BR5-BR$3)&gt;0,BR5-BR$3,$P$4-BR$3+BR5)," "),"")</f>
        <v/>
      </c>
      <c r="BT5" s="79">
        <f t="shared" ref="BT5:BT44" si="44">IF($S5=1,IF(ISNUMBER(BR5),RANK(BS5,BS$5:BS$44,1),BR5),"n/s")</f>
        <v>0</v>
      </c>
      <c r="BU5" s="78" t="str">
        <f t="shared" ref="BU5:BU44" si="45">IF($S5=1,IF(ISNUMBER(BR5),IF((BR5-BR$3)&gt;0,BR5-BR$3,$P$4-BR$3+BR5)*(IF(BU$4=2,$V5,IF(BU$4=4,$W5,IF(BU$4=7,$X5,"!"))))," "),"")</f>
        <v xml:space="preserve"> </v>
      </c>
      <c r="BV5" s="79" t="e">
        <f t="shared" ref="BV5:BV44" si="46">IF(ISNUMBER(BT5),RANK(BU5,BU$5:BU$44,1),BT5)</f>
        <v>#VALUE!</v>
      </c>
      <c r="BW5" s="33"/>
      <c r="BX5" s="80">
        <f t="shared" ref="BX5:BX44" si="47">U5</f>
        <v>1</v>
      </c>
      <c r="BY5" s="81">
        <f t="shared" ref="BY5:BY44" si="48">AC5</f>
        <v>6</v>
      </c>
      <c r="BZ5" s="82">
        <f t="shared" ref="BZ5:BZ44" si="49">IF(ISNUMBER(BY5),VLOOKUP(BY5,$CA$5:$CB$44,2),IF(ISTEXT(BY5),IF((BY5="n/f"),0.25,0)," "))</f>
        <v>22</v>
      </c>
      <c r="CA5" s="83">
        <v>1</v>
      </c>
      <c r="CB5" s="83">
        <f>$BY$45+0.25</f>
        <v>27.25</v>
      </c>
      <c r="CC5" s="81">
        <f t="shared" ref="CC5:CC44" si="50">AH5</f>
        <v>5</v>
      </c>
      <c r="CD5" s="82">
        <f t="shared" ref="CD5:CD44" si="51">IF(ISNUMBER(CC5),VLOOKUP(CC5,$CH$5:$CI$44,2),IF(ISTEXT(CC5),IF((CC5="n/f"),0.25,0)," "))</f>
        <v>13</v>
      </c>
      <c r="CE5" s="82">
        <f t="shared" ref="CE5:CE44" si="52">IF($CC$45&gt;0,IF(OR(ISNUMBER(CC5),(CC5="n/f")),SUM(BZ5,CD5),BZ5)," ")</f>
        <v>35</v>
      </c>
      <c r="CF5" s="84">
        <f t="shared" ref="CF5:CF44" si="53">IF(ISNUMBER(CE5),VLOOKUP(CE5,$CG$5:$CH$44,2,FALSE)," ")</f>
        <v>5</v>
      </c>
      <c r="CG5" s="83">
        <f t="shared" ref="CG5:CG44" si="54">IF(ISNUMBER(LARGE($CE$5:$CE$44,CH5)),LARGE($CE$5:$CE$44,CH5)," ")</f>
        <v>42.25</v>
      </c>
      <c r="CH5" s="83">
        <v>1</v>
      </c>
      <c r="CI5" s="85">
        <f>$CC$45+0.25</f>
        <v>17.25</v>
      </c>
      <c r="CJ5" s="81">
        <f t="shared" ref="CJ5:CJ44" si="55">AM5</f>
        <v>7</v>
      </c>
      <c r="CK5" s="174">
        <f>IF(ISNUMBER(CJ5),VLOOKUP(CJ5,$CO$5:$CP$44,2),IF(ISTEXT(CJ5),IF((CJ5="n/f"),0.25,0)," "))*2</f>
        <v>26</v>
      </c>
      <c r="CL5" s="82">
        <f t="shared" ref="CL5:CL44" si="56">IF($CJ$45&gt;0,IF(OR(ISNUMBER(CJ5),(CJ5="n/f")),SUM(CE5,CK5),CE5)," ")</f>
        <v>61</v>
      </c>
      <c r="CM5" s="84">
        <f t="shared" ref="CM5:CM44" si="57">IF(ISNUMBER(CL5),VLOOKUP(CL5,$CN$5:$CO$44,2,FALSE)," ")</f>
        <v>6</v>
      </c>
      <c r="CN5" s="83">
        <f t="shared" ref="CN5:CN44" si="58">IF(ISNUMBER(LARGE($CL$5:$CL$44,CO5)),LARGE($CL$5:$CL$44,CO5)," ")</f>
        <v>78.25</v>
      </c>
      <c r="CO5" s="83">
        <v>1</v>
      </c>
      <c r="CP5" s="85">
        <f>$CJ$45+0.25</f>
        <v>19.25</v>
      </c>
      <c r="CQ5" s="81">
        <f t="shared" ref="CQ5:CQ44" si="59">AR5</f>
        <v>6</v>
      </c>
      <c r="CR5" s="82">
        <f t="shared" ref="CR5:CR44" si="60">IF(ISNUMBER(CQ5),VLOOKUP(CQ5,$CV$5:$CW$44,2),IF(ISTEXT(CQ5),IF((CQ5="n/f"),0.25,0)," "))</f>
        <v>18</v>
      </c>
      <c r="CS5" s="82">
        <f t="shared" ref="CS5:CS44" si="61">IF($CQ$45&gt;0,IF(OR(ISNUMBER(CQ5),(CQ5="n/f")),SUM(CL5,CR5),CL5)," ")</f>
        <v>79</v>
      </c>
      <c r="CT5" s="84">
        <f t="shared" ref="CT5:CT44" si="62">IF(ISNUMBER(CS5),VLOOKUP(CS5,$CU$5:$CV$44,2,FALSE)," ")</f>
        <v>6</v>
      </c>
      <c r="CU5" s="83">
        <f t="shared" ref="CU5:CU44" si="63">IF(ISNUMBER(LARGE($CS$5:$CS$44,CV5)),LARGE($CS$5:$CS$44,CV5)," ")</f>
        <v>99.25</v>
      </c>
      <c r="CV5" s="83">
        <v>1</v>
      </c>
      <c r="CW5" s="85">
        <f>$CQ$45+0.25</f>
        <v>23.25</v>
      </c>
      <c r="CX5" s="81">
        <f t="shared" ref="CX5:CX44" si="64">AW5</f>
        <v>7</v>
      </c>
      <c r="CY5" s="82">
        <f t="shared" ref="CY5:CY44" si="65">IF(ISNUMBER(CX5),VLOOKUP(CX5,$DC$5:$DD$44,2),IF(ISTEXT(CX5),IF((CX5="n/f"),0.25,0)," "))</f>
        <v>15</v>
      </c>
      <c r="CZ5" s="82">
        <f t="shared" ref="CZ5:CZ44" si="66">IF($CX$45&gt;0,IF(OR(ISNUMBER(CX5),(CX5="n/f")),SUM(CS5,CY5),CS5)," ")</f>
        <v>94</v>
      </c>
      <c r="DA5" s="84">
        <f t="shared" ref="DA5:DA44" si="67">IF(ISNUMBER(CZ5),VLOOKUP(CZ5,$DB$5:$DC$44,2,FALSE)," ")</f>
        <v>4</v>
      </c>
      <c r="DB5" s="83">
        <f t="shared" ref="DB5:DB44" si="68">IF(ISNUMBER(LARGE($CZ$5:$CZ$44,DC5)),LARGE($CZ$5:$CZ$44,DC5)," ")</f>
        <v>118.25</v>
      </c>
      <c r="DC5" s="83">
        <v>1</v>
      </c>
      <c r="DD5" s="85">
        <f>$CX$45+0.25</f>
        <v>21.25</v>
      </c>
      <c r="DE5" s="81">
        <f t="shared" ref="DE5:DE44" si="69">BB5</f>
        <v>4</v>
      </c>
      <c r="DF5" s="82">
        <f t="shared" ref="DF5:DF44" si="70">IF(ISNUMBER(DE5),VLOOKUP(DE5,$DJ$5:$DK$44,2),IF(ISTEXT(DE5),IF((DE5="n/f"),0.25,0)," "))</f>
        <v>19</v>
      </c>
      <c r="DG5" s="82">
        <f t="shared" ref="DG5:DG44" si="71">IF($DE$45&gt;0,IF(OR(ISNUMBER(DE5),(DE5="n/f")),SUM(CZ5,DF5),CZ5)," ")</f>
        <v>113</v>
      </c>
      <c r="DH5" s="84">
        <f t="shared" ref="DH5:DH43" si="72">IF(ISNUMBER(DG5),VLOOKUP(DG5,$DI$5:$DJ$44,2,FALSE)," ")</f>
        <v>4</v>
      </c>
      <c r="DI5" s="83">
        <f t="shared" ref="DI5:DI44" si="73">IF(ISNUMBER(LARGE($DG$5:$DG$44,DJ5)),LARGE($DG$5:$DG$44,DJ5)," ")</f>
        <v>139.25</v>
      </c>
      <c r="DJ5" s="83">
        <v>1</v>
      </c>
      <c r="DK5" s="85">
        <f>$DE$45+0.25</f>
        <v>22.25</v>
      </c>
      <c r="DL5" s="81">
        <f t="shared" ref="DL5:DL44" si="74">BG5</f>
        <v>4</v>
      </c>
      <c r="DM5" s="82">
        <f t="shared" ref="DM5:DM44" si="75">IF(ISNUMBER(DL5),VLOOKUP(DL5,$DQ$5:$DR$44,2),IF(ISTEXT(DL5),IF((DL5="n/f"),0.25,0)," "))</f>
        <v>21</v>
      </c>
      <c r="DN5" s="82">
        <f t="shared" ref="DN5:DN44" si="76">IF($DL$45&gt;0,IF(OR(ISNUMBER(DL5),(DL5="n/f")),SUM(DG5,DM5),DG5)," ")</f>
        <v>134</v>
      </c>
      <c r="DO5" s="84">
        <f t="shared" ref="DO5:DO44" si="77">IF(ISNUMBER(DN5),VLOOKUP(DN5,$DP$1:$DQ$44,2,FALSE)," ")</f>
        <v>4</v>
      </c>
      <c r="DP5" s="83">
        <f t="shared" ref="DP5:DP44" si="78">IF(ISNUMBER(LARGE($DN$1:$DN$44,DQ5)),LARGE($DN$1:$DN$44,DQ5)," ")</f>
        <v>159.25</v>
      </c>
      <c r="DQ5" s="83">
        <v>1</v>
      </c>
      <c r="DR5" s="83">
        <f>$DL$45+0.25</f>
        <v>24.25</v>
      </c>
      <c r="DS5" s="81">
        <f t="shared" ref="DS5:DS44" si="79">BL5</f>
        <v>7</v>
      </c>
      <c r="DT5" s="82">
        <f>IF(ISNUMBER(DS5),VLOOKUP(DS5,$DX$5:$DY$44,2),IF(ISTEXT(DS5),IF((DS5="n/f"),0.25,0)," "))</f>
        <v>18</v>
      </c>
      <c r="DU5" s="82">
        <f t="shared" ref="DU5:DU44" si="80">IF($DS$45&gt;0,IF(OR(ISNUMBER(DS5),(DS5="n/f")),SUM(DN5,DT5),DN5)," ")</f>
        <v>152</v>
      </c>
      <c r="DV5" s="84">
        <f t="shared" ref="DV5:DV44" si="81">IF(ISNUMBER(DU5),VLOOKUP(DU5,$DW$1:$DX$44,2,FALSE)," ")</f>
        <v>4</v>
      </c>
      <c r="DW5" s="83">
        <f t="shared" ref="DW5:DW44" si="82">IF(ISNUMBER(LARGE($DU$1:$DU$44,DX5)),LARGE($DU$1:$DU$44,DX5)," ")</f>
        <v>181.25</v>
      </c>
      <c r="DX5" s="83">
        <v>1</v>
      </c>
      <c r="DY5" s="85">
        <f>$DS$45+0.25</f>
        <v>24.25</v>
      </c>
      <c r="DZ5" s="81" t="e">
        <f t="shared" ref="DZ5:DZ44" si="83">BQ5</f>
        <v>#VALUE!</v>
      </c>
      <c r="EA5" s="82" t="str">
        <f>IF(ISNUMBER(DZ5),VLOOKUP(DZ5,$DX$5:$DY$44,2),IF(ISTEXT(DZ5),IF((DZ5="n/f"),0.25,0)," "))</f>
        <v xml:space="preserve"> </v>
      </c>
      <c r="EB5" s="82" t="str">
        <f t="shared" ref="EB5:EB44" si="84">IF($DZ$45&gt;0,IF(OR(ISNUMBER(DZ5),(DZ5="n/f")),SUM(DU5,EA5),DU5)," ")</f>
        <v xml:space="preserve"> </v>
      </c>
      <c r="EC5" s="84" t="str">
        <f t="shared" ref="EC5:EC44" si="85">IF(ISNUMBER(EB5),VLOOKUP(EB5,$ED$1:$EE$44,2,FALSE)," ")</f>
        <v xml:space="preserve"> </v>
      </c>
      <c r="ED5" s="83" t="str">
        <f t="shared" ref="ED5:ED44" si="86">IF(ISNUMBER(LARGE($EB$1:$EB$44,EE5)),LARGE($EB$1:$EB$44,EE5)," ")</f>
        <v xml:space="preserve"> </v>
      </c>
      <c r="EE5" s="83">
        <v>1</v>
      </c>
      <c r="EF5" s="85">
        <f>$DZ$45+0.25</f>
        <v>0.25</v>
      </c>
      <c r="EG5" s="81" t="e">
        <f t="shared" ref="EG5:EG44" si="87">BV5</f>
        <v>#VALUE!</v>
      </c>
      <c r="EH5" s="82" t="str">
        <f>IF(ISNUMBER(EG5),VLOOKUP(EG5,$EE$5:$EF$44,2),IF(ISTEXT(EG5),IF((EG5="n/f"),0.25,0)," "))</f>
        <v xml:space="preserve"> </v>
      </c>
      <c r="EI5" s="82" t="str">
        <f t="shared" ref="EI5:EI44" si="88">IF($EG$45&gt;0,IF(OR(ISNUMBER(EG5),(EG5="n/f")),SUM(EB5,EH5),EB5)," ")</f>
        <v xml:space="preserve"> </v>
      </c>
      <c r="EJ5" s="84" t="str">
        <f t="shared" ref="EJ5:EJ44" si="89">IF(ISNUMBER(EI5),VLOOKUP(EI5,$EK$1:$EL$44,2,FALSE)," ")</f>
        <v xml:space="preserve"> </v>
      </c>
      <c r="EK5" s="83" t="str">
        <f t="shared" ref="EK5:EK44" si="90">IF(ISNUMBER(LARGE($EI$1:$EI$44,EL5)),LARGE($EI$1:$EI$44,EL5)," ")</f>
        <v xml:space="preserve"> </v>
      </c>
      <c r="EL5" s="83">
        <v>1</v>
      </c>
      <c r="EM5" s="85">
        <f>$EG$45+0.25</f>
        <v>0.25</v>
      </c>
      <c r="EN5" s="86">
        <f t="shared" ref="EN5:EN44" si="91">-MIN(IF(BZ5&gt;0,BZ5,99),IF(CD5&gt;0,CD5,99),IF(CK5&gt;0,CK5,99),IF(CR5&gt;0,CR5,99),IF(CY5&gt;0,CY5,99),IF(DF5&gt;0,DF5,99),IF(DM5&gt;0,DM5,99),IF(DT5&gt;0,DT5,99),IF(EA5&gt;0,EA5,99),IF(EH5&gt;0,EH5,99))</f>
        <v>-13</v>
      </c>
      <c r="EO5" s="65"/>
      <c r="EP5" s="87">
        <f t="shared" ref="EP5:EP43" si="92">MAX(EI5,EB5,DU5,DN5,DG5,CZ5,CS5,CL5,CE5,BZ5)+EN5+EO5</f>
        <v>139</v>
      </c>
      <c r="EQ5" s="88">
        <f t="shared" ref="EQ5:EQ44" si="93">IF(ISNUMBER(EP5),VLOOKUP(EP5,$ES$5:$ET$44,2,FALSE)," ")</f>
        <v>4</v>
      </c>
      <c r="ER5" s="89">
        <f t="shared" ref="ER5:ER44" si="94">IF(ISNUMBER(DS5),DS5,DS$45)+IF(ISNUMBER(DL5),DL5,DL$45)+IF(ISNUMBER(DE5),DE5,DE$45)+IF(ISNUMBER(CX5),CX5,CX$45)+IF(ISNUMBER(CQ5),CQ5,CQ$45)+IF(ISNUMBER(CJ5),CJ5,CJ$45)+IF(ISNUMBER(CC5),CC5,CC$45)+IF(ISNUMBER(BY5),BY5,BY$45)</f>
        <v>46</v>
      </c>
      <c r="ES5" s="90">
        <f t="shared" ref="ES5:ES44" si="95">IF(ISNUMBER(LARGE($EP$1:$EP$44,ET5)),LARGE($EP$1:$EP$44,ET5)," ")</f>
        <v>167.25</v>
      </c>
      <c r="ET5" s="91">
        <v>1</v>
      </c>
      <c r="EU5" s="91">
        <v>1</v>
      </c>
      <c r="EV5" s="84">
        <f t="shared" ref="EV5:EV44" si="96">EQ5</f>
        <v>4</v>
      </c>
      <c r="EW5" s="92" t="str">
        <f t="shared" ref="EW5:EW44" si="97">P5</f>
        <v>Михаил Бушмакин</v>
      </c>
      <c r="EX5" s="93">
        <f t="shared" ref="EX5:EX44" si="98">U5</f>
        <v>1</v>
      </c>
    </row>
    <row r="6" spans="1:154">
      <c r="A6" s="66">
        <v>2</v>
      </c>
      <c r="B6" s="48" t="s">
        <v>63</v>
      </c>
      <c r="C6" s="67">
        <v>18.649999999999999</v>
      </c>
      <c r="D6" s="67">
        <v>9.1999999999999993</v>
      </c>
      <c r="E6" s="67">
        <v>18.899999999999999</v>
      </c>
      <c r="F6" s="67">
        <v>6.3</v>
      </c>
      <c r="G6" s="67">
        <v>16</v>
      </c>
      <c r="H6" s="67">
        <v>2.4</v>
      </c>
      <c r="I6" s="68">
        <v>18.5</v>
      </c>
      <c r="J6" s="69">
        <f t="shared" ref="J6:J11" si="99">0.5*(C6*D6+E6*F6)</f>
        <v>145.32499999999999</v>
      </c>
      <c r="K6" s="70">
        <f t="shared" si="0"/>
        <v>47.503999999999998</v>
      </c>
      <c r="L6" s="70">
        <f t="shared" si="1"/>
        <v>47.608823529411765</v>
      </c>
      <c r="M6" s="71"/>
      <c r="N6" s="48">
        <f>K6*$N$2</f>
        <v>2.3752</v>
      </c>
      <c r="O6" s="95" t="s">
        <v>69</v>
      </c>
      <c r="P6" s="72" t="s">
        <v>82</v>
      </c>
      <c r="Q6" s="73">
        <f t="shared" si="2"/>
        <v>47.503999999999998</v>
      </c>
      <c r="R6" s="73">
        <f t="shared" si="3"/>
        <v>49.984023529411765</v>
      </c>
      <c r="S6" s="74">
        <v>1</v>
      </c>
      <c r="T6" s="74" t="s">
        <v>74</v>
      </c>
      <c r="U6" s="75">
        <v>3</v>
      </c>
      <c r="V6" s="76">
        <f t="shared" si="4"/>
        <v>1.0013524390109991</v>
      </c>
      <c r="W6" s="76">
        <f t="shared" si="5"/>
        <v>1.0011946502582036</v>
      </c>
      <c r="X6" s="76">
        <f t="shared" si="6"/>
        <v>1.0045831917781678</v>
      </c>
      <c r="Y6" s="77">
        <v>0.65182870370370372</v>
      </c>
      <c r="Z6" s="78">
        <f t="shared" si="7"/>
        <v>0.2073842592592593</v>
      </c>
      <c r="AA6" s="79">
        <f t="shared" si="8"/>
        <v>12</v>
      </c>
      <c r="AB6" s="78">
        <f t="shared" si="9"/>
        <v>0.20833474109121775</v>
      </c>
      <c r="AC6" s="79">
        <f t="shared" si="10"/>
        <v>12</v>
      </c>
      <c r="AD6" s="77">
        <v>0.52182870370370371</v>
      </c>
      <c r="AE6" s="78">
        <f t="shared" si="11"/>
        <v>0.15168981481481486</v>
      </c>
      <c r="AF6" s="79">
        <f t="shared" si="12"/>
        <v>9</v>
      </c>
      <c r="AG6" s="78">
        <f t="shared" si="13"/>
        <v>0.15238503832690592</v>
      </c>
      <c r="AH6" s="79">
        <f t="shared" si="14"/>
        <v>9</v>
      </c>
      <c r="AI6" s="77">
        <v>0.17542824074074073</v>
      </c>
      <c r="AJ6" s="78">
        <f t="shared" si="15"/>
        <v>0.82819444444901469</v>
      </c>
      <c r="AK6" s="79">
        <f t="shared" si="16"/>
        <v>12</v>
      </c>
      <c r="AL6" s="78">
        <f t="shared" si="17"/>
        <v>0.83199021841753762</v>
      </c>
      <c r="AM6" s="79">
        <f t="shared" si="18"/>
        <v>12</v>
      </c>
      <c r="AN6" s="77">
        <v>0.75381944444444438</v>
      </c>
      <c r="AO6" s="78">
        <f t="shared" si="19"/>
        <v>9.4097222222222165E-2</v>
      </c>
      <c r="AP6" s="79">
        <f t="shared" si="20"/>
        <v>17</v>
      </c>
      <c r="AQ6" s="78">
        <f t="shared" si="21"/>
        <v>9.4209635493046187E-2</v>
      </c>
      <c r="AR6" s="79">
        <f t="shared" si="22"/>
        <v>17</v>
      </c>
      <c r="AS6" s="77">
        <v>0.80376157407407411</v>
      </c>
      <c r="AT6" s="78">
        <f t="shared" si="23"/>
        <v>4.3344907407407485E-2</v>
      </c>
      <c r="AU6" s="79">
        <f t="shared" si="24"/>
        <v>4</v>
      </c>
      <c r="AV6" s="78">
        <f t="shared" si="25"/>
        <v>4.3543565430662561E-2</v>
      </c>
      <c r="AW6" s="79">
        <f t="shared" si="26"/>
        <v>5</v>
      </c>
      <c r="AX6" s="77">
        <v>0.74084490740740738</v>
      </c>
      <c r="AY6" s="78">
        <f t="shared" si="27"/>
        <v>8.8067129629629592E-2</v>
      </c>
      <c r="AZ6" s="79">
        <f t="shared" si="28"/>
        <v>14</v>
      </c>
      <c r="BA6" s="78">
        <f t="shared" si="29"/>
        <v>8.8470758174074945E-2</v>
      </c>
      <c r="BB6" s="79">
        <f t="shared" si="30"/>
        <v>15</v>
      </c>
      <c r="BC6" s="77">
        <v>0.71268518518518509</v>
      </c>
      <c r="BD6" s="78">
        <f t="shared" si="31"/>
        <v>0.28212962962962951</v>
      </c>
      <c r="BE6" s="79">
        <f t="shared" si="32"/>
        <v>15</v>
      </c>
      <c r="BF6" s="78">
        <f t="shared" si="33"/>
        <v>0.28342268382852553</v>
      </c>
      <c r="BG6" s="79">
        <f t="shared" si="34"/>
        <v>15</v>
      </c>
      <c r="BH6" s="77">
        <v>0.54484953703703709</v>
      </c>
      <c r="BI6" s="78">
        <f t="shared" si="35"/>
        <v>0.11637731481481489</v>
      </c>
      <c r="BJ6" s="79">
        <f t="shared" si="36"/>
        <v>6</v>
      </c>
      <c r="BK6" s="78">
        <f t="shared" si="37"/>
        <v>0.11651634500400745</v>
      </c>
      <c r="BL6" s="79">
        <f t="shared" si="38"/>
        <v>6</v>
      </c>
      <c r="BM6" s="77"/>
      <c r="BN6" s="78" t="str">
        <f t="shared" si="39"/>
        <v/>
      </c>
      <c r="BO6" s="79">
        <f t="shared" si="40"/>
        <v>0</v>
      </c>
      <c r="BP6" s="78" t="str">
        <f t="shared" si="41"/>
        <v xml:space="preserve"> </v>
      </c>
      <c r="BQ6" s="79" t="e">
        <f t="shared" si="42"/>
        <v>#VALUE!</v>
      </c>
      <c r="BR6" s="77"/>
      <c r="BS6" s="78" t="str">
        <f t="shared" si="43"/>
        <v/>
      </c>
      <c r="BT6" s="79">
        <f t="shared" si="44"/>
        <v>0</v>
      </c>
      <c r="BU6" s="78" t="str">
        <f t="shared" si="45"/>
        <v xml:space="preserve"> </v>
      </c>
      <c r="BV6" s="79" t="e">
        <f t="shared" si="46"/>
        <v>#VALUE!</v>
      </c>
      <c r="BW6" s="33"/>
      <c r="BX6" s="80">
        <f t="shared" si="47"/>
        <v>3</v>
      </c>
      <c r="BY6" s="81">
        <f t="shared" si="48"/>
        <v>12</v>
      </c>
      <c r="BZ6" s="82">
        <f t="shared" si="49"/>
        <v>16</v>
      </c>
      <c r="CA6" s="83">
        <v>2</v>
      </c>
      <c r="CB6" s="83">
        <f t="shared" ref="CB6:CB44" si="100">$BY$45-CA5</f>
        <v>26</v>
      </c>
      <c r="CC6" s="81">
        <f t="shared" si="50"/>
        <v>9</v>
      </c>
      <c r="CD6" s="82">
        <f t="shared" si="51"/>
        <v>9</v>
      </c>
      <c r="CE6" s="82">
        <f t="shared" si="52"/>
        <v>25</v>
      </c>
      <c r="CF6" s="84">
        <f t="shared" si="53"/>
        <v>11</v>
      </c>
      <c r="CG6" s="83">
        <f t="shared" si="54"/>
        <v>42</v>
      </c>
      <c r="CH6" s="83">
        <v>2</v>
      </c>
      <c r="CI6" s="83">
        <f t="shared" ref="CI6:CI44" si="101">$CC$45-CH5</f>
        <v>16</v>
      </c>
      <c r="CJ6" s="81">
        <f t="shared" si="55"/>
        <v>12</v>
      </c>
      <c r="CK6" s="174">
        <f t="shared" ref="CK6:CK34" si="102">IF(ISNUMBER(CJ6),VLOOKUP(CJ6,$CO$5:$CP$44,2),IF(ISTEXT(CJ6),IF((CJ6="n/f"),0.25,0)," "))*2</f>
        <v>16</v>
      </c>
      <c r="CL6" s="82">
        <f t="shared" si="56"/>
        <v>41</v>
      </c>
      <c r="CM6" s="84">
        <f t="shared" si="57"/>
        <v>10</v>
      </c>
      <c r="CN6" s="83">
        <f t="shared" si="58"/>
        <v>74.5</v>
      </c>
      <c r="CO6" s="83">
        <v>2</v>
      </c>
      <c r="CP6" s="83">
        <f t="shared" ref="CP6:CP44" si="103">$CJ$45-CO5</f>
        <v>18</v>
      </c>
      <c r="CQ6" s="81">
        <f t="shared" si="59"/>
        <v>17</v>
      </c>
      <c r="CR6" s="82">
        <f t="shared" si="60"/>
        <v>7</v>
      </c>
      <c r="CS6" s="82">
        <f t="shared" si="61"/>
        <v>48</v>
      </c>
      <c r="CT6" s="84">
        <f t="shared" si="62"/>
        <v>11</v>
      </c>
      <c r="CU6" s="83">
        <f t="shared" si="63"/>
        <v>96.5</v>
      </c>
      <c r="CV6" s="83">
        <v>2</v>
      </c>
      <c r="CW6" s="83">
        <f t="shared" ref="CW6:CW44" si="104">$CQ$45-CV5</f>
        <v>22</v>
      </c>
      <c r="CX6" s="81">
        <f t="shared" si="64"/>
        <v>5</v>
      </c>
      <c r="CY6" s="82">
        <f t="shared" si="65"/>
        <v>17</v>
      </c>
      <c r="CZ6" s="82">
        <f t="shared" si="66"/>
        <v>65</v>
      </c>
      <c r="DA6" s="84">
        <f t="shared" si="67"/>
        <v>9</v>
      </c>
      <c r="DB6" s="83">
        <f t="shared" si="68"/>
        <v>116.5</v>
      </c>
      <c r="DC6" s="83">
        <v>2</v>
      </c>
      <c r="DD6" s="83">
        <f t="shared" ref="DD6:DD44" si="105">$CX$45-DC5</f>
        <v>20</v>
      </c>
      <c r="DE6" s="81">
        <f t="shared" si="69"/>
        <v>15</v>
      </c>
      <c r="DF6" s="82">
        <f t="shared" si="70"/>
        <v>8</v>
      </c>
      <c r="DG6" s="82">
        <f t="shared" si="71"/>
        <v>73</v>
      </c>
      <c r="DH6" s="84">
        <f t="shared" si="72"/>
        <v>10</v>
      </c>
      <c r="DI6" s="83">
        <f t="shared" si="73"/>
        <v>134.5</v>
      </c>
      <c r="DJ6" s="83">
        <v>2</v>
      </c>
      <c r="DK6" s="83">
        <f t="shared" ref="DK6:DK44" si="106">$DE$45-DJ5</f>
        <v>21</v>
      </c>
      <c r="DL6" s="81">
        <f t="shared" si="74"/>
        <v>15</v>
      </c>
      <c r="DM6" s="82">
        <f t="shared" si="75"/>
        <v>10</v>
      </c>
      <c r="DN6" s="82">
        <f t="shared" si="76"/>
        <v>83</v>
      </c>
      <c r="DO6" s="84">
        <f t="shared" si="77"/>
        <v>10</v>
      </c>
      <c r="DP6" s="83">
        <f t="shared" si="78"/>
        <v>154.25</v>
      </c>
      <c r="DQ6" s="83">
        <v>2</v>
      </c>
      <c r="DR6" s="83">
        <f t="shared" ref="DR6:DR44" si="107">$DL$45-DQ5</f>
        <v>23</v>
      </c>
      <c r="DS6" s="81">
        <f t="shared" si="79"/>
        <v>6</v>
      </c>
      <c r="DT6" s="82">
        <f t="shared" ref="DT6:DT44" si="108">IF(ISNUMBER(DS6),VLOOKUP(DS6,$DX$5:$DY$44,2),IF(ISTEXT(DS6),IF((DS6="n/f"),0.25,0)," "))</f>
        <v>19</v>
      </c>
      <c r="DU6" s="82">
        <f t="shared" si="80"/>
        <v>102</v>
      </c>
      <c r="DV6" s="84">
        <f t="shared" si="81"/>
        <v>10</v>
      </c>
      <c r="DW6" s="83">
        <f t="shared" si="82"/>
        <v>177.75</v>
      </c>
      <c r="DX6" s="83">
        <v>2</v>
      </c>
      <c r="DY6" s="83">
        <f t="shared" ref="DY6:DY44" si="109">$DS$45-DX5</f>
        <v>23</v>
      </c>
      <c r="DZ6" s="81" t="e">
        <f t="shared" si="83"/>
        <v>#VALUE!</v>
      </c>
      <c r="EA6" s="82" t="str">
        <f t="shared" ref="EA6:EA44" si="110">IF(ISNUMBER(DZ6),VLOOKUP(DZ6,$DQ$5:$DR$44,2),IF(ISTEXT(DZ6),IF((DZ6="n/f"),0.25,0)," "))</f>
        <v xml:space="preserve"> </v>
      </c>
      <c r="EB6" s="82" t="str">
        <f t="shared" si="84"/>
        <v xml:space="preserve"> </v>
      </c>
      <c r="EC6" s="84" t="str">
        <f t="shared" si="85"/>
        <v xml:space="preserve"> </v>
      </c>
      <c r="ED6" s="83" t="str">
        <f t="shared" si="86"/>
        <v xml:space="preserve"> </v>
      </c>
      <c r="EE6" s="83">
        <v>2</v>
      </c>
      <c r="EF6" s="83">
        <f t="shared" ref="EF6:EF44" si="111">$DZ$45-EE5</f>
        <v>-1</v>
      </c>
      <c r="EG6" s="81" t="e">
        <f t="shared" si="87"/>
        <v>#VALUE!</v>
      </c>
      <c r="EH6" s="82" t="str">
        <f t="shared" ref="EH6:EH44" si="112">IF(ISNUMBER(EG6),VLOOKUP(EG6,$DQ$5:$DR$44,2),IF(ISTEXT(EG6),IF((EG6="n/f"),0.25,0)," "))</f>
        <v xml:space="preserve"> </v>
      </c>
      <c r="EI6" s="82" t="str">
        <f t="shared" si="88"/>
        <v xml:space="preserve"> </v>
      </c>
      <c r="EJ6" s="84" t="str">
        <f t="shared" si="89"/>
        <v xml:space="preserve"> </v>
      </c>
      <c r="EK6" s="83" t="str">
        <f t="shared" si="90"/>
        <v xml:space="preserve"> </v>
      </c>
      <c r="EL6" s="83">
        <v>2</v>
      </c>
      <c r="EM6" s="83">
        <f t="shared" ref="EM6:EM44" si="113">$EG$45-EL5</f>
        <v>-1</v>
      </c>
      <c r="EN6" s="86">
        <f t="shared" si="91"/>
        <v>-7</v>
      </c>
      <c r="EO6" s="65"/>
      <c r="EP6" s="87">
        <f t="shared" si="92"/>
        <v>95</v>
      </c>
      <c r="EQ6" s="88">
        <f t="shared" si="93"/>
        <v>10</v>
      </c>
      <c r="ER6" s="89">
        <f t="shared" si="94"/>
        <v>91</v>
      </c>
      <c r="ES6" s="90">
        <f t="shared" si="95"/>
        <v>166.75</v>
      </c>
      <c r="ET6" s="91">
        <v>2</v>
      </c>
      <c r="EU6" s="91">
        <v>1</v>
      </c>
      <c r="EV6" s="84">
        <f t="shared" si="96"/>
        <v>10</v>
      </c>
      <c r="EW6" s="92" t="str">
        <f t="shared" si="97"/>
        <v>Олег Беркаусов</v>
      </c>
      <c r="EX6" s="93">
        <f t="shared" si="98"/>
        <v>3</v>
      </c>
    </row>
    <row r="7" spans="1:154" ht="12.75" customHeight="1">
      <c r="A7" s="66">
        <v>3</v>
      </c>
      <c r="B7" s="48" t="s">
        <v>63</v>
      </c>
      <c r="C7" s="67">
        <v>18.649999999999999</v>
      </c>
      <c r="D7" s="67">
        <v>9.1999999999999993</v>
      </c>
      <c r="E7" s="67">
        <v>18.899999999999999</v>
      </c>
      <c r="F7" s="67">
        <v>6.3</v>
      </c>
      <c r="G7" s="67">
        <v>16</v>
      </c>
      <c r="H7" s="67">
        <v>2.4</v>
      </c>
      <c r="I7" s="68">
        <v>18.5</v>
      </c>
      <c r="J7" s="69">
        <f t="shared" si="99"/>
        <v>145.32499999999999</v>
      </c>
      <c r="K7" s="70">
        <f t="shared" si="0"/>
        <v>47.503999999999998</v>
      </c>
      <c r="L7" s="70">
        <f t="shared" si="1"/>
        <v>47.608823529411765</v>
      </c>
      <c r="M7" s="71"/>
      <c r="N7" s="48">
        <f>K7*$N$2</f>
        <v>2.3752</v>
      </c>
      <c r="O7" s="95" t="s">
        <v>68</v>
      </c>
      <c r="P7" s="72" t="s">
        <v>81</v>
      </c>
      <c r="Q7" s="73">
        <f t="shared" si="2"/>
        <v>47.503999999999998</v>
      </c>
      <c r="R7" s="73">
        <f t="shared" si="3"/>
        <v>49.984023529411765</v>
      </c>
      <c r="S7" s="74">
        <v>1</v>
      </c>
      <c r="T7" s="74" t="s">
        <v>74</v>
      </c>
      <c r="U7" s="75">
        <v>5</v>
      </c>
      <c r="V7" s="76">
        <f t="shared" si="4"/>
        <v>1.0013524390109991</v>
      </c>
      <c r="W7" s="76">
        <f t="shared" si="5"/>
        <v>1.0011946502582036</v>
      </c>
      <c r="X7" s="76">
        <f t="shared" si="6"/>
        <v>1.0045831917781678</v>
      </c>
      <c r="Y7" s="99" t="s">
        <v>146</v>
      </c>
      <c r="Z7" s="78" t="str">
        <f t="shared" si="7"/>
        <v xml:space="preserve"> </v>
      </c>
      <c r="AA7" s="79" t="str">
        <f t="shared" si="8"/>
        <v>n/f</v>
      </c>
      <c r="AB7" s="78" t="str">
        <f t="shared" si="9"/>
        <v xml:space="preserve"> </v>
      </c>
      <c r="AC7" s="79" t="str">
        <f t="shared" si="10"/>
        <v>n/f</v>
      </c>
      <c r="AD7" s="77" t="s">
        <v>145</v>
      </c>
      <c r="AE7" s="78" t="str">
        <f t="shared" si="11"/>
        <v xml:space="preserve"> </v>
      </c>
      <c r="AF7" s="79" t="str">
        <f t="shared" si="12"/>
        <v>n/s</v>
      </c>
      <c r="AG7" s="78" t="str">
        <f t="shared" si="13"/>
        <v xml:space="preserve"> </v>
      </c>
      <c r="AH7" s="79" t="str">
        <f t="shared" si="14"/>
        <v>n/s</v>
      </c>
      <c r="AI7" s="77" t="s">
        <v>145</v>
      </c>
      <c r="AJ7" s="78" t="str">
        <f t="shared" si="15"/>
        <v xml:space="preserve"> </v>
      </c>
      <c r="AK7" s="79" t="str">
        <f t="shared" si="16"/>
        <v>n/s</v>
      </c>
      <c r="AL7" s="78" t="str">
        <f t="shared" si="17"/>
        <v xml:space="preserve"> </v>
      </c>
      <c r="AM7" s="79" t="str">
        <f t="shared" si="18"/>
        <v>n/s</v>
      </c>
      <c r="AN7" s="77" t="s">
        <v>145</v>
      </c>
      <c r="AO7" s="78" t="str">
        <f t="shared" si="19"/>
        <v xml:space="preserve"> </v>
      </c>
      <c r="AP7" s="79" t="str">
        <f t="shared" si="20"/>
        <v>n/s</v>
      </c>
      <c r="AQ7" s="78" t="str">
        <f t="shared" si="21"/>
        <v xml:space="preserve"> </v>
      </c>
      <c r="AR7" s="79" t="str">
        <f t="shared" si="22"/>
        <v>n/s</v>
      </c>
      <c r="AS7" s="77" t="s">
        <v>145</v>
      </c>
      <c r="AT7" s="78" t="str">
        <f t="shared" si="23"/>
        <v xml:space="preserve"> </v>
      </c>
      <c r="AU7" s="79" t="str">
        <f t="shared" si="24"/>
        <v>n/s</v>
      </c>
      <c r="AV7" s="78" t="str">
        <f t="shared" si="25"/>
        <v xml:space="preserve"> </v>
      </c>
      <c r="AW7" s="79" t="str">
        <f t="shared" si="26"/>
        <v>n/s</v>
      </c>
      <c r="AX7" s="77" t="s">
        <v>145</v>
      </c>
      <c r="AY7" s="78" t="str">
        <f t="shared" si="27"/>
        <v xml:space="preserve"> </v>
      </c>
      <c r="AZ7" s="79" t="str">
        <f t="shared" si="28"/>
        <v>n/s</v>
      </c>
      <c r="BA7" s="78" t="str">
        <f t="shared" si="29"/>
        <v xml:space="preserve"> </v>
      </c>
      <c r="BB7" s="79" t="str">
        <f t="shared" si="30"/>
        <v>n/s</v>
      </c>
      <c r="BC7" s="77" t="s">
        <v>145</v>
      </c>
      <c r="BD7" s="78" t="str">
        <f t="shared" si="31"/>
        <v xml:space="preserve"> </v>
      </c>
      <c r="BE7" s="79" t="str">
        <f t="shared" si="32"/>
        <v>n/s</v>
      </c>
      <c r="BF7" s="78" t="str">
        <f t="shared" si="33"/>
        <v xml:space="preserve"> </v>
      </c>
      <c r="BG7" s="79" t="str">
        <f t="shared" si="34"/>
        <v>n/s</v>
      </c>
      <c r="BH7" s="77" t="s">
        <v>145</v>
      </c>
      <c r="BI7" s="78" t="str">
        <f t="shared" si="35"/>
        <v xml:space="preserve"> </v>
      </c>
      <c r="BJ7" s="79" t="str">
        <f t="shared" si="36"/>
        <v>n/s</v>
      </c>
      <c r="BK7" s="78" t="str">
        <f t="shared" si="37"/>
        <v xml:space="preserve"> </v>
      </c>
      <c r="BL7" s="79" t="str">
        <f t="shared" si="38"/>
        <v>n/s</v>
      </c>
      <c r="BM7" s="77"/>
      <c r="BN7" s="78" t="str">
        <f t="shared" si="39"/>
        <v/>
      </c>
      <c r="BO7" s="79">
        <f t="shared" si="40"/>
        <v>0</v>
      </c>
      <c r="BP7" s="78" t="str">
        <f t="shared" si="41"/>
        <v xml:space="preserve"> </v>
      </c>
      <c r="BQ7" s="79" t="e">
        <f t="shared" si="42"/>
        <v>#VALUE!</v>
      </c>
      <c r="BR7" s="77"/>
      <c r="BS7" s="78" t="str">
        <f t="shared" si="43"/>
        <v/>
      </c>
      <c r="BT7" s="79">
        <f t="shared" si="44"/>
        <v>0</v>
      </c>
      <c r="BU7" s="78" t="str">
        <f t="shared" si="45"/>
        <v xml:space="preserve"> </v>
      </c>
      <c r="BV7" s="79" t="e">
        <f t="shared" si="46"/>
        <v>#VALUE!</v>
      </c>
      <c r="BW7" s="33"/>
      <c r="BX7" s="80">
        <f t="shared" si="47"/>
        <v>5</v>
      </c>
      <c r="BY7" s="81" t="str">
        <f t="shared" si="48"/>
        <v>n/f</v>
      </c>
      <c r="BZ7" s="82">
        <f t="shared" si="49"/>
        <v>0.25</v>
      </c>
      <c r="CA7" s="83">
        <v>3</v>
      </c>
      <c r="CB7" s="83">
        <f t="shared" si="100"/>
        <v>25</v>
      </c>
      <c r="CC7" s="81" t="str">
        <f t="shared" si="50"/>
        <v>n/s</v>
      </c>
      <c r="CD7" s="82">
        <f t="shared" si="51"/>
        <v>0</v>
      </c>
      <c r="CE7" s="82">
        <f t="shared" si="52"/>
        <v>0.25</v>
      </c>
      <c r="CF7" s="84">
        <f t="shared" si="53"/>
        <v>19</v>
      </c>
      <c r="CG7" s="83">
        <f t="shared" si="54"/>
        <v>36</v>
      </c>
      <c r="CH7" s="83">
        <v>3</v>
      </c>
      <c r="CI7" s="83">
        <f t="shared" si="101"/>
        <v>15</v>
      </c>
      <c r="CJ7" s="81" t="str">
        <f t="shared" si="55"/>
        <v>n/s</v>
      </c>
      <c r="CK7" s="174">
        <f t="shared" si="102"/>
        <v>0</v>
      </c>
      <c r="CL7" s="82">
        <f t="shared" si="56"/>
        <v>0.25</v>
      </c>
      <c r="CM7" s="84">
        <f t="shared" si="57"/>
        <v>24</v>
      </c>
      <c r="CN7" s="83">
        <f t="shared" si="58"/>
        <v>70</v>
      </c>
      <c r="CO7" s="83">
        <v>3</v>
      </c>
      <c r="CP7" s="83">
        <f t="shared" si="103"/>
        <v>17</v>
      </c>
      <c r="CQ7" s="81" t="str">
        <f t="shared" si="59"/>
        <v>n/s</v>
      </c>
      <c r="CR7" s="82">
        <f t="shared" si="60"/>
        <v>0</v>
      </c>
      <c r="CS7" s="82">
        <f t="shared" si="61"/>
        <v>0.25</v>
      </c>
      <c r="CT7" s="84">
        <f t="shared" si="62"/>
        <v>25</v>
      </c>
      <c r="CU7" s="83">
        <f t="shared" si="63"/>
        <v>90</v>
      </c>
      <c r="CV7" s="83">
        <v>3</v>
      </c>
      <c r="CW7" s="83">
        <f t="shared" si="104"/>
        <v>21</v>
      </c>
      <c r="CX7" s="81" t="str">
        <f t="shared" si="64"/>
        <v>n/s</v>
      </c>
      <c r="CY7" s="82">
        <f t="shared" si="65"/>
        <v>0</v>
      </c>
      <c r="CZ7" s="82">
        <f t="shared" si="66"/>
        <v>0.25</v>
      </c>
      <c r="DA7" s="84">
        <f t="shared" si="67"/>
        <v>25</v>
      </c>
      <c r="DB7" s="83">
        <f t="shared" si="68"/>
        <v>111.25</v>
      </c>
      <c r="DC7" s="83">
        <v>3</v>
      </c>
      <c r="DD7" s="83">
        <f t="shared" si="105"/>
        <v>19</v>
      </c>
      <c r="DE7" s="81" t="str">
        <f t="shared" si="69"/>
        <v>n/s</v>
      </c>
      <c r="DF7" s="96">
        <f t="shared" si="70"/>
        <v>0</v>
      </c>
      <c r="DG7" s="82">
        <f t="shared" si="71"/>
        <v>0.25</v>
      </c>
      <c r="DH7" s="84">
        <f t="shared" si="72"/>
        <v>25</v>
      </c>
      <c r="DI7" s="83">
        <f t="shared" si="73"/>
        <v>131.25</v>
      </c>
      <c r="DJ7" s="83">
        <v>3</v>
      </c>
      <c r="DK7" s="83">
        <f t="shared" si="106"/>
        <v>20</v>
      </c>
      <c r="DL7" s="81" t="str">
        <f t="shared" si="74"/>
        <v>n/s</v>
      </c>
      <c r="DM7" s="82">
        <f t="shared" si="75"/>
        <v>0</v>
      </c>
      <c r="DN7" s="82">
        <f t="shared" si="76"/>
        <v>0.25</v>
      </c>
      <c r="DO7" s="84">
        <f t="shared" si="77"/>
        <v>26</v>
      </c>
      <c r="DP7" s="83">
        <f t="shared" si="78"/>
        <v>153.5</v>
      </c>
      <c r="DQ7" s="83">
        <v>3</v>
      </c>
      <c r="DR7" s="83">
        <f t="shared" si="107"/>
        <v>22</v>
      </c>
      <c r="DS7" s="81" t="str">
        <f t="shared" si="79"/>
        <v>n/s</v>
      </c>
      <c r="DT7" s="82">
        <f t="shared" si="108"/>
        <v>0</v>
      </c>
      <c r="DU7" s="82">
        <f t="shared" si="80"/>
        <v>0.25</v>
      </c>
      <c r="DV7" s="84">
        <f t="shared" si="81"/>
        <v>27</v>
      </c>
      <c r="DW7" s="83">
        <f t="shared" si="82"/>
        <v>177.25</v>
      </c>
      <c r="DX7" s="83">
        <v>3</v>
      </c>
      <c r="DY7" s="83">
        <f t="shared" si="109"/>
        <v>22</v>
      </c>
      <c r="DZ7" s="81" t="e">
        <f t="shared" si="83"/>
        <v>#VALUE!</v>
      </c>
      <c r="EA7" s="82" t="str">
        <f t="shared" si="110"/>
        <v xml:space="preserve"> </v>
      </c>
      <c r="EB7" s="82" t="str">
        <f t="shared" si="84"/>
        <v xml:space="preserve"> </v>
      </c>
      <c r="EC7" s="84" t="str">
        <f t="shared" si="85"/>
        <v xml:space="preserve"> </v>
      </c>
      <c r="ED7" s="83" t="str">
        <f t="shared" si="86"/>
        <v xml:space="preserve"> </v>
      </c>
      <c r="EE7" s="83">
        <v>3</v>
      </c>
      <c r="EF7" s="83">
        <f t="shared" si="111"/>
        <v>-2</v>
      </c>
      <c r="EG7" s="81" t="e">
        <f t="shared" si="87"/>
        <v>#VALUE!</v>
      </c>
      <c r="EH7" s="82" t="str">
        <f t="shared" si="112"/>
        <v xml:space="preserve"> </v>
      </c>
      <c r="EI7" s="82" t="str">
        <f t="shared" si="88"/>
        <v xml:space="preserve"> </v>
      </c>
      <c r="EJ7" s="84" t="str">
        <f t="shared" si="89"/>
        <v xml:space="preserve"> </v>
      </c>
      <c r="EK7" s="83" t="str">
        <f t="shared" si="90"/>
        <v xml:space="preserve"> </v>
      </c>
      <c r="EL7" s="83">
        <v>3</v>
      </c>
      <c r="EM7" s="83">
        <f t="shared" si="113"/>
        <v>-2</v>
      </c>
      <c r="EN7" s="86">
        <f t="shared" si="91"/>
        <v>-0.25</v>
      </c>
      <c r="EO7" s="65"/>
      <c r="EP7" s="87">
        <f t="shared" si="92"/>
        <v>0</v>
      </c>
      <c r="EQ7" s="88">
        <f t="shared" si="93"/>
        <v>28</v>
      </c>
      <c r="ER7" s="89">
        <f t="shared" si="94"/>
        <v>177</v>
      </c>
      <c r="ES7" s="90">
        <f t="shared" si="95"/>
        <v>161.25</v>
      </c>
      <c r="ET7" s="91">
        <v>3</v>
      </c>
      <c r="EU7" s="91">
        <v>1</v>
      </c>
      <c r="EV7" s="84">
        <f t="shared" si="96"/>
        <v>28</v>
      </c>
      <c r="EW7" s="92" t="str">
        <f t="shared" si="97"/>
        <v>Александр Лавров</v>
      </c>
      <c r="EX7" s="93">
        <f t="shared" si="98"/>
        <v>5</v>
      </c>
    </row>
    <row r="8" spans="1:154" s="98" customFormat="1" ht="15">
      <c r="A8" s="66">
        <v>4</v>
      </c>
      <c r="B8" s="48" t="s">
        <v>63</v>
      </c>
      <c r="C8" s="67">
        <v>18.649999999999999</v>
      </c>
      <c r="D8" s="67">
        <v>9.1999999999999993</v>
      </c>
      <c r="E8" s="67">
        <v>18.899999999999999</v>
      </c>
      <c r="F8" s="67">
        <v>6.3</v>
      </c>
      <c r="G8" s="67">
        <v>16</v>
      </c>
      <c r="H8" s="67">
        <v>2.4</v>
      </c>
      <c r="I8" s="68">
        <v>18.5</v>
      </c>
      <c r="J8" s="69">
        <f t="shared" si="99"/>
        <v>145.32499999999999</v>
      </c>
      <c r="K8" s="70">
        <f t="shared" si="0"/>
        <v>47.503999999999998</v>
      </c>
      <c r="L8" s="70">
        <f t="shared" si="1"/>
        <v>47.608823529411765</v>
      </c>
      <c r="M8" s="71"/>
      <c r="N8" s="48">
        <f>K8*$N$2</f>
        <v>2.3752</v>
      </c>
      <c r="O8" s="97" t="s">
        <v>70</v>
      </c>
      <c r="P8" s="72" t="s">
        <v>109</v>
      </c>
      <c r="Q8" s="73">
        <f t="shared" si="2"/>
        <v>47.503999999999998</v>
      </c>
      <c r="R8" s="73">
        <f t="shared" si="3"/>
        <v>49.984023529411765</v>
      </c>
      <c r="S8" s="74">
        <v>1</v>
      </c>
      <c r="T8" s="74" t="s">
        <v>74</v>
      </c>
      <c r="U8" s="75">
        <v>6</v>
      </c>
      <c r="V8" s="76">
        <f t="shared" si="4"/>
        <v>1.0013524390109991</v>
      </c>
      <c r="W8" s="76">
        <f t="shared" si="5"/>
        <v>1.0011946502582036</v>
      </c>
      <c r="X8" s="76">
        <f t="shared" si="6"/>
        <v>1.0045831917781678</v>
      </c>
      <c r="Y8" s="99" t="s">
        <v>146</v>
      </c>
      <c r="Z8" s="78" t="str">
        <f t="shared" si="7"/>
        <v xml:space="preserve"> </v>
      </c>
      <c r="AA8" s="79" t="str">
        <f t="shared" si="8"/>
        <v>n/f</v>
      </c>
      <c r="AB8" s="78" t="str">
        <f t="shared" si="9"/>
        <v xml:space="preserve"> </v>
      </c>
      <c r="AC8" s="79" t="str">
        <f t="shared" si="10"/>
        <v>n/f</v>
      </c>
      <c r="AD8" s="77" t="s">
        <v>145</v>
      </c>
      <c r="AE8" s="78" t="str">
        <f t="shared" si="11"/>
        <v xml:space="preserve"> </v>
      </c>
      <c r="AF8" s="79" t="str">
        <f t="shared" si="12"/>
        <v>n/s</v>
      </c>
      <c r="AG8" s="78" t="str">
        <f t="shared" si="13"/>
        <v xml:space="preserve"> </v>
      </c>
      <c r="AH8" s="79" t="str">
        <f t="shared" si="14"/>
        <v>n/s</v>
      </c>
      <c r="AI8" s="77" t="s">
        <v>146</v>
      </c>
      <c r="AJ8" s="78" t="str">
        <f t="shared" si="15"/>
        <v xml:space="preserve"> </v>
      </c>
      <c r="AK8" s="79" t="str">
        <f t="shared" si="16"/>
        <v>n/f</v>
      </c>
      <c r="AL8" s="78" t="str">
        <f t="shared" si="17"/>
        <v xml:space="preserve"> </v>
      </c>
      <c r="AM8" s="79" t="str">
        <f t="shared" si="18"/>
        <v>n/f</v>
      </c>
      <c r="AN8" s="77">
        <v>0.75358796296296304</v>
      </c>
      <c r="AO8" s="78">
        <f t="shared" si="19"/>
        <v>9.3865740740740833E-2</v>
      </c>
      <c r="AP8" s="79">
        <f t="shared" si="20"/>
        <v>16</v>
      </c>
      <c r="AQ8" s="78">
        <f t="shared" si="21"/>
        <v>9.3977877472153235E-2</v>
      </c>
      <c r="AR8" s="79">
        <f t="shared" si="22"/>
        <v>16</v>
      </c>
      <c r="AS8" s="77">
        <v>0.80740740740740735</v>
      </c>
      <c r="AT8" s="78">
        <f t="shared" si="23"/>
        <v>4.6990740740740722E-2</v>
      </c>
      <c r="AU8" s="79">
        <f t="shared" si="24"/>
        <v>13</v>
      </c>
      <c r="AV8" s="78">
        <f t="shared" si="25"/>
        <v>4.7206108317353702E-2</v>
      </c>
      <c r="AW8" s="79">
        <f t="shared" si="26"/>
        <v>13</v>
      </c>
      <c r="AX8" s="77">
        <v>0.74761574074074078</v>
      </c>
      <c r="AY8" s="78">
        <f t="shared" si="27"/>
        <v>9.4837962962962985E-2</v>
      </c>
      <c r="AZ8" s="79">
        <f t="shared" si="28"/>
        <v>19</v>
      </c>
      <c r="BA8" s="78">
        <f t="shared" si="29"/>
        <v>9.5272623535073014E-2</v>
      </c>
      <c r="BB8" s="79">
        <f t="shared" si="30"/>
        <v>20</v>
      </c>
      <c r="BC8" s="77">
        <v>0.7305787037037037</v>
      </c>
      <c r="BD8" s="78">
        <f t="shared" si="31"/>
        <v>0.30002314814814812</v>
      </c>
      <c r="BE8" s="79">
        <f t="shared" si="32"/>
        <v>16</v>
      </c>
      <c r="BF8" s="78">
        <f t="shared" si="33"/>
        <v>0.30139821177400072</v>
      </c>
      <c r="BG8" s="79">
        <f t="shared" si="34"/>
        <v>17</v>
      </c>
      <c r="BH8" s="77">
        <v>0.56359953703703702</v>
      </c>
      <c r="BI8" s="78">
        <f t="shared" si="35"/>
        <v>0.13512731481481483</v>
      </c>
      <c r="BJ8" s="79">
        <f t="shared" si="36"/>
        <v>18</v>
      </c>
      <c r="BK8" s="78">
        <f t="shared" si="37"/>
        <v>0.13528874469634872</v>
      </c>
      <c r="BL8" s="79">
        <f t="shared" si="38"/>
        <v>18</v>
      </c>
      <c r="BM8" s="77"/>
      <c r="BN8" s="78" t="str">
        <f t="shared" si="39"/>
        <v/>
      </c>
      <c r="BO8" s="79">
        <f t="shared" si="40"/>
        <v>0</v>
      </c>
      <c r="BP8" s="78" t="str">
        <f t="shared" si="41"/>
        <v xml:space="preserve"> </v>
      </c>
      <c r="BQ8" s="79" t="e">
        <f t="shared" si="42"/>
        <v>#VALUE!</v>
      </c>
      <c r="BR8" s="77"/>
      <c r="BS8" s="78" t="str">
        <f t="shared" si="43"/>
        <v/>
      </c>
      <c r="BT8" s="79">
        <f t="shared" si="44"/>
        <v>0</v>
      </c>
      <c r="BU8" s="78" t="str">
        <f t="shared" si="45"/>
        <v xml:space="preserve"> </v>
      </c>
      <c r="BV8" s="79" t="e">
        <f t="shared" si="46"/>
        <v>#VALUE!</v>
      </c>
      <c r="BW8" s="33"/>
      <c r="BX8" s="80">
        <f t="shared" si="47"/>
        <v>6</v>
      </c>
      <c r="BY8" s="81" t="str">
        <f t="shared" si="48"/>
        <v>n/f</v>
      </c>
      <c r="BZ8" s="82">
        <f t="shared" si="49"/>
        <v>0.25</v>
      </c>
      <c r="CA8" s="83">
        <v>4</v>
      </c>
      <c r="CB8" s="83">
        <f t="shared" si="100"/>
        <v>24</v>
      </c>
      <c r="CC8" s="81" t="str">
        <f t="shared" si="50"/>
        <v>n/s</v>
      </c>
      <c r="CD8" s="82">
        <f t="shared" si="51"/>
        <v>0</v>
      </c>
      <c r="CE8" s="82">
        <f t="shared" si="52"/>
        <v>0.25</v>
      </c>
      <c r="CF8" s="84">
        <f t="shared" si="53"/>
        <v>19</v>
      </c>
      <c r="CG8" s="83">
        <f t="shared" si="54"/>
        <v>36</v>
      </c>
      <c r="CH8" s="83">
        <v>4</v>
      </c>
      <c r="CI8" s="83">
        <f t="shared" si="101"/>
        <v>14</v>
      </c>
      <c r="CJ8" s="81" t="str">
        <f t="shared" si="55"/>
        <v>n/f</v>
      </c>
      <c r="CK8" s="174">
        <f t="shared" si="102"/>
        <v>0.5</v>
      </c>
      <c r="CL8" s="82">
        <f t="shared" si="56"/>
        <v>0.75</v>
      </c>
      <c r="CM8" s="84">
        <f t="shared" si="57"/>
        <v>20</v>
      </c>
      <c r="CN8" s="83">
        <f t="shared" si="58"/>
        <v>68</v>
      </c>
      <c r="CO8" s="83">
        <v>4</v>
      </c>
      <c r="CP8" s="83">
        <f t="shared" si="103"/>
        <v>16</v>
      </c>
      <c r="CQ8" s="81">
        <f t="shared" si="59"/>
        <v>16</v>
      </c>
      <c r="CR8" s="82">
        <f t="shared" si="60"/>
        <v>8</v>
      </c>
      <c r="CS8" s="82">
        <f t="shared" si="61"/>
        <v>8.75</v>
      </c>
      <c r="CT8" s="84">
        <f t="shared" si="62"/>
        <v>22</v>
      </c>
      <c r="CU8" s="83">
        <f t="shared" si="63"/>
        <v>84</v>
      </c>
      <c r="CV8" s="83">
        <v>4</v>
      </c>
      <c r="CW8" s="83">
        <f t="shared" si="104"/>
        <v>20</v>
      </c>
      <c r="CX8" s="81">
        <f t="shared" si="64"/>
        <v>13</v>
      </c>
      <c r="CY8" s="82">
        <f t="shared" si="65"/>
        <v>9</v>
      </c>
      <c r="CZ8" s="82">
        <f t="shared" si="66"/>
        <v>17.75</v>
      </c>
      <c r="DA8" s="84">
        <f t="shared" si="67"/>
        <v>20</v>
      </c>
      <c r="DB8" s="83">
        <f t="shared" si="68"/>
        <v>94</v>
      </c>
      <c r="DC8" s="83">
        <v>4</v>
      </c>
      <c r="DD8" s="83">
        <f t="shared" si="105"/>
        <v>18</v>
      </c>
      <c r="DE8" s="81">
        <f t="shared" si="69"/>
        <v>20</v>
      </c>
      <c r="DF8" s="96">
        <f t="shared" si="70"/>
        <v>3</v>
      </c>
      <c r="DG8" s="82">
        <f t="shared" si="71"/>
        <v>20.75</v>
      </c>
      <c r="DH8" s="84">
        <f t="shared" si="72"/>
        <v>22</v>
      </c>
      <c r="DI8" s="83">
        <f t="shared" si="73"/>
        <v>113</v>
      </c>
      <c r="DJ8" s="83">
        <v>4</v>
      </c>
      <c r="DK8" s="83">
        <f t="shared" si="106"/>
        <v>19</v>
      </c>
      <c r="DL8" s="81">
        <f t="shared" si="74"/>
        <v>17</v>
      </c>
      <c r="DM8" s="82">
        <f t="shared" si="75"/>
        <v>8</v>
      </c>
      <c r="DN8" s="82">
        <f t="shared" si="76"/>
        <v>28.75</v>
      </c>
      <c r="DO8" s="84">
        <f t="shared" si="77"/>
        <v>20</v>
      </c>
      <c r="DP8" s="83">
        <f t="shared" si="78"/>
        <v>134</v>
      </c>
      <c r="DQ8" s="83">
        <v>4</v>
      </c>
      <c r="DR8" s="83">
        <f t="shared" si="107"/>
        <v>21</v>
      </c>
      <c r="DS8" s="81">
        <f t="shared" si="79"/>
        <v>18</v>
      </c>
      <c r="DT8" s="82">
        <f t="shared" si="108"/>
        <v>7</v>
      </c>
      <c r="DU8" s="82">
        <f t="shared" si="80"/>
        <v>35.75</v>
      </c>
      <c r="DV8" s="84">
        <f t="shared" si="81"/>
        <v>21</v>
      </c>
      <c r="DW8" s="83">
        <f t="shared" si="82"/>
        <v>152</v>
      </c>
      <c r="DX8" s="83">
        <v>4</v>
      </c>
      <c r="DY8" s="83">
        <f t="shared" si="109"/>
        <v>21</v>
      </c>
      <c r="DZ8" s="81" t="e">
        <f t="shared" si="83"/>
        <v>#VALUE!</v>
      </c>
      <c r="EA8" s="82" t="str">
        <f t="shared" si="110"/>
        <v xml:space="preserve"> </v>
      </c>
      <c r="EB8" s="82" t="str">
        <f t="shared" si="84"/>
        <v xml:space="preserve"> </v>
      </c>
      <c r="EC8" s="84" t="str">
        <f t="shared" si="85"/>
        <v xml:space="preserve"> </v>
      </c>
      <c r="ED8" s="83" t="str">
        <f t="shared" si="86"/>
        <v xml:space="preserve"> </v>
      </c>
      <c r="EE8" s="83">
        <v>4</v>
      </c>
      <c r="EF8" s="83">
        <f t="shared" si="111"/>
        <v>-3</v>
      </c>
      <c r="EG8" s="81" t="e">
        <f t="shared" si="87"/>
        <v>#VALUE!</v>
      </c>
      <c r="EH8" s="82" t="str">
        <f t="shared" si="112"/>
        <v xml:space="preserve"> </v>
      </c>
      <c r="EI8" s="82" t="str">
        <f t="shared" si="88"/>
        <v xml:space="preserve"> </v>
      </c>
      <c r="EJ8" s="84" t="str">
        <f t="shared" si="89"/>
        <v xml:space="preserve"> </v>
      </c>
      <c r="EK8" s="83" t="str">
        <f t="shared" si="90"/>
        <v xml:space="preserve"> </v>
      </c>
      <c r="EL8" s="83">
        <v>4</v>
      </c>
      <c r="EM8" s="83">
        <f t="shared" si="113"/>
        <v>-3</v>
      </c>
      <c r="EN8" s="86">
        <f t="shared" si="91"/>
        <v>-0.25</v>
      </c>
      <c r="EO8" s="65"/>
      <c r="EP8" s="87">
        <f t="shared" si="92"/>
        <v>35.5</v>
      </c>
      <c r="EQ8" s="88">
        <f t="shared" si="93"/>
        <v>20</v>
      </c>
      <c r="ER8" s="89">
        <f t="shared" si="94"/>
        <v>147</v>
      </c>
      <c r="ES8" s="90">
        <f t="shared" si="95"/>
        <v>139</v>
      </c>
      <c r="ET8" s="91">
        <v>4</v>
      </c>
      <c r="EU8" s="91">
        <v>1</v>
      </c>
      <c r="EV8" s="84">
        <f t="shared" si="96"/>
        <v>20</v>
      </c>
      <c r="EW8" s="92" t="str">
        <f t="shared" si="97"/>
        <v>Сергей Серёгин</v>
      </c>
      <c r="EX8" s="93">
        <f t="shared" si="98"/>
        <v>6</v>
      </c>
    </row>
    <row r="9" spans="1:154" s="98" customFormat="1" ht="15">
      <c r="A9" s="66">
        <v>5</v>
      </c>
      <c r="B9" s="48" t="s">
        <v>63</v>
      </c>
      <c r="C9" s="67">
        <v>18.649999999999999</v>
      </c>
      <c r="D9" s="67">
        <v>9.1999999999999993</v>
      </c>
      <c r="E9" s="67">
        <v>18.899999999999999</v>
      </c>
      <c r="F9" s="67">
        <v>6.3</v>
      </c>
      <c r="G9" s="67">
        <v>16</v>
      </c>
      <c r="H9" s="67">
        <v>2.4</v>
      </c>
      <c r="I9" s="68">
        <v>18.5</v>
      </c>
      <c r="J9" s="69">
        <f t="shared" si="99"/>
        <v>145.32499999999999</v>
      </c>
      <c r="K9" s="70">
        <f t="shared" si="0"/>
        <v>47.503999999999998</v>
      </c>
      <c r="L9" s="70">
        <f t="shared" si="1"/>
        <v>47.608823529411765</v>
      </c>
      <c r="M9" s="71"/>
      <c r="N9" s="48"/>
      <c r="O9" s="97" t="s">
        <v>67</v>
      </c>
      <c r="P9" s="72" t="s">
        <v>71</v>
      </c>
      <c r="Q9" s="73">
        <f t="shared" si="2"/>
        <v>47.503999999999998</v>
      </c>
      <c r="R9" s="73">
        <f t="shared" si="3"/>
        <v>47.608823529411765</v>
      </c>
      <c r="S9" s="74">
        <v>1</v>
      </c>
      <c r="T9" s="74" t="s">
        <v>74</v>
      </c>
      <c r="U9" s="75">
        <v>18</v>
      </c>
      <c r="V9" s="76">
        <f t="shared" si="4"/>
        <v>1.0058603475354031</v>
      </c>
      <c r="W9" s="76">
        <f t="shared" si="5"/>
        <v>1.0051739046461305</v>
      </c>
      <c r="X9" s="76">
        <f t="shared" si="6"/>
        <v>1.0045831917781678</v>
      </c>
      <c r="Y9" s="77">
        <v>0.60447916666666668</v>
      </c>
      <c r="Z9" s="78">
        <f t="shared" si="7"/>
        <v>0.16003472222222226</v>
      </c>
      <c r="AA9" s="79">
        <f t="shared" si="8"/>
        <v>9</v>
      </c>
      <c r="AB9" s="78">
        <f t="shared" si="9"/>
        <v>0.16076819204533252</v>
      </c>
      <c r="AC9" s="79">
        <f t="shared" si="10"/>
        <v>9</v>
      </c>
      <c r="AD9" s="77">
        <v>0.50981481481481483</v>
      </c>
      <c r="AE9" s="78">
        <f t="shared" si="11"/>
        <v>0.13967592592592598</v>
      </c>
      <c r="AF9" s="79">
        <f t="shared" si="12"/>
        <v>4</v>
      </c>
      <c r="AG9" s="78">
        <f t="shared" si="13"/>
        <v>0.14031608748123767</v>
      </c>
      <c r="AH9" s="79">
        <f t="shared" si="14"/>
        <v>4</v>
      </c>
      <c r="AI9" s="77">
        <v>5.6655092592592597E-2</v>
      </c>
      <c r="AJ9" s="78">
        <f t="shared" si="15"/>
        <v>0.70942129630086659</v>
      </c>
      <c r="AK9" s="79">
        <f t="shared" si="16"/>
        <v>3</v>
      </c>
      <c r="AL9" s="78">
        <f t="shared" si="17"/>
        <v>0.71267271015332989</v>
      </c>
      <c r="AM9" s="79">
        <f t="shared" si="18"/>
        <v>3</v>
      </c>
      <c r="AN9" s="77">
        <v>0.74971064814814825</v>
      </c>
      <c r="AO9" s="78">
        <f t="shared" si="19"/>
        <v>8.9988425925926041E-2</v>
      </c>
      <c r="AP9" s="79">
        <f t="shared" si="20"/>
        <v>12</v>
      </c>
      <c r="AQ9" s="78">
        <f t="shared" si="21"/>
        <v>9.0454017460922159E-2</v>
      </c>
      <c r="AR9" s="79">
        <f t="shared" si="22"/>
        <v>15</v>
      </c>
      <c r="AS9" s="99">
        <v>0.80385416666666665</v>
      </c>
      <c r="AT9" s="78">
        <f t="shared" si="23"/>
        <v>4.3437500000000018E-2</v>
      </c>
      <c r="AU9" s="79">
        <f t="shared" si="24"/>
        <v>6</v>
      </c>
      <c r="AV9" s="78">
        <f t="shared" si="25"/>
        <v>4.3636582392864179E-2</v>
      </c>
      <c r="AW9" s="79">
        <f t="shared" si="26"/>
        <v>6</v>
      </c>
      <c r="AX9" s="77">
        <v>0.73567129629629635</v>
      </c>
      <c r="AY9" s="78">
        <f t="shared" si="27"/>
        <v>8.2893518518518561E-2</v>
      </c>
      <c r="AZ9" s="79">
        <f t="shared" si="28"/>
        <v>7</v>
      </c>
      <c r="BA9" s="78">
        <f t="shared" si="29"/>
        <v>8.3273435411056029E-2</v>
      </c>
      <c r="BB9" s="79">
        <f t="shared" si="30"/>
        <v>7</v>
      </c>
      <c r="BC9" s="77">
        <v>0.70634259259259258</v>
      </c>
      <c r="BD9" s="78">
        <f t="shared" si="31"/>
        <v>0.275787037037037</v>
      </c>
      <c r="BE9" s="79">
        <f t="shared" si="32"/>
        <v>10</v>
      </c>
      <c r="BF9" s="78">
        <f t="shared" si="33"/>
        <v>0.27705102191771042</v>
      </c>
      <c r="BG9" s="79">
        <f t="shared" si="34"/>
        <v>11</v>
      </c>
      <c r="BH9" s="77">
        <v>0.55049768518518516</v>
      </c>
      <c r="BI9" s="78">
        <f t="shared" si="35"/>
        <v>0.12202546296296296</v>
      </c>
      <c r="BJ9" s="79">
        <f t="shared" si="36"/>
        <v>8</v>
      </c>
      <c r="BK9" s="78">
        <f t="shared" si="37"/>
        <v>0.12265681107273327</v>
      </c>
      <c r="BL9" s="79">
        <f t="shared" si="38"/>
        <v>8</v>
      </c>
      <c r="BM9" s="77"/>
      <c r="BN9" s="78" t="str">
        <f t="shared" si="39"/>
        <v/>
      </c>
      <c r="BO9" s="79">
        <f t="shared" si="40"/>
        <v>0</v>
      </c>
      <c r="BP9" s="78" t="str">
        <f t="shared" si="41"/>
        <v xml:space="preserve"> </v>
      </c>
      <c r="BQ9" s="79" t="e">
        <f t="shared" si="42"/>
        <v>#VALUE!</v>
      </c>
      <c r="BR9" s="77"/>
      <c r="BS9" s="78" t="str">
        <f t="shared" si="43"/>
        <v/>
      </c>
      <c r="BT9" s="79">
        <f t="shared" si="44"/>
        <v>0</v>
      </c>
      <c r="BU9" s="78" t="str">
        <f t="shared" si="45"/>
        <v xml:space="preserve"> </v>
      </c>
      <c r="BV9" s="79" t="e">
        <f t="shared" si="46"/>
        <v>#VALUE!</v>
      </c>
      <c r="BW9" s="33"/>
      <c r="BX9" s="80">
        <f t="shared" si="47"/>
        <v>18</v>
      </c>
      <c r="BY9" s="81">
        <f t="shared" si="48"/>
        <v>9</v>
      </c>
      <c r="BZ9" s="82">
        <f t="shared" si="49"/>
        <v>19</v>
      </c>
      <c r="CA9" s="83">
        <v>5</v>
      </c>
      <c r="CB9" s="83">
        <f t="shared" si="100"/>
        <v>23</v>
      </c>
      <c r="CC9" s="81">
        <f t="shared" si="50"/>
        <v>4</v>
      </c>
      <c r="CD9" s="82">
        <f t="shared" si="51"/>
        <v>14</v>
      </c>
      <c r="CE9" s="82">
        <f t="shared" si="52"/>
        <v>33</v>
      </c>
      <c r="CF9" s="84">
        <f t="shared" si="53"/>
        <v>6</v>
      </c>
      <c r="CG9" s="83">
        <f t="shared" si="54"/>
        <v>35</v>
      </c>
      <c r="CH9" s="83">
        <v>5</v>
      </c>
      <c r="CI9" s="83">
        <f t="shared" si="101"/>
        <v>13</v>
      </c>
      <c r="CJ9" s="81">
        <f t="shared" si="55"/>
        <v>3</v>
      </c>
      <c r="CK9" s="174">
        <f t="shared" si="102"/>
        <v>34</v>
      </c>
      <c r="CL9" s="82">
        <f t="shared" si="56"/>
        <v>67</v>
      </c>
      <c r="CM9" s="84">
        <f t="shared" si="57"/>
        <v>5</v>
      </c>
      <c r="CN9" s="83">
        <f t="shared" si="58"/>
        <v>67</v>
      </c>
      <c r="CO9" s="83">
        <v>5</v>
      </c>
      <c r="CP9" s="83">
        <f t="shared" si="103"/>
        <v>15</v>
      </c>
      <c r="CQ9" s="81">
        <f t="shared" si="59"/>
        <v>15</v>
      </c>
      <c r="CR9" s="82">
        <f t="shared" si="60"/>
        <v>9</v>
      </c>
      <c r="CS9" s="82">
        <f t="shared" si="61"/>
        <v>76</v>
      </c>
      <c r="CT9" s="84">
        <f t="shared" si="62"/>
        <v>7</v>
      </c>
      <c r="CU9" s="83">
        <f t="shared" si="63"/>
        <v>80</v>
      </c>
      <c r="CV9" s="83">
        <v>5</v>
      </c>
      <c r="CW9" s="83">
        <f t="shared" si="104"/>
        <v>19</v>
      </c>
      <c r="CX9" s="81">
        <f t="shared" si="64"/>
        <v>6</v>
      </c>
      <c r="CY9" s="82">
        <f t="shared" si="65"/>
        <v>16</v>
      </c>
      <c r="CZ9" s="82">
        <f t="shared" si="66"/>
        <v>92</v>
      </c>
      <c r="DA9" s="84">
        <f t="shared" si="67"/>
        <v>6</v>
      </c>
      <c r="DB9" s="83">
        <f t="shared" si="68"/>
        <v>94</v>
      </c>
      <c r="DC9" s="83">
        <v>5</v>
      </c>
      <c r="DD9" s="83">
        <f t="shared" si="105"/>
        <v>17</v>
      </c>
      <c r="DE9" s="81">
        <f t="shared" si="69"/>
        <v>7</v>
      </c>
      <c r="DF9" s="96">
        <f t="shared" si="70"/>
        <v>16</v>
      </c>
      <c r="DG9" s="82">
        <f t="shared" si="71"/>
        <v>108</v>
      </c>
      <c r="DH9" s="84">
        <f t="shared" si="72"/>
        <v>6</v>
      </c>
      <c r="DI9" s="83">
        <f t="shared" si="73"/>
        <v>111</v>
      </c>
      <c r="DJ9" s="83">
        <v>5</v>
      </c>
      <c r="DK9" s="83">
        <f t="shared" si="106"/>
        <v>18</v>
      </c>
      <c r="DL9" s="81">
        <f t="shared" si="74"/>
        <v>11</v>
      </c>
      <c r="DM9" s="82">
        <f t="shared" si="75"/>
        <v>14</v>
      </c>
      <c r="DN9" s="82">
        <f t="shared" si="76"/>
        <v>122</v>
      </c>
      <c r="DO9" s="84">
        <f t="shared" si="77"/>
        <v>5</v>
      </c>
      <c r="DP9" s="83">
        <f t="shared" si="78"/>
        <v>122</v>
      </c>
      <c r="DQ9" s="83">
        <v>5</v>
      </c>
      <c r="DR9" s="83">
        <f t="shared" si="107"/>
        <v>20</v>
      </c>
      <c r="DS9" s="81">
        <f t="shared" si="79"/>
        <v>8</v>
      </c>
      <c r="DT9" s="82">
        <f t="shared" si="108"/>
        <v>17</v>
      </c>
      <c r="DU9" s="82">
        <f t="shared" si="80"/>
        <v>139</v>
      </c>
      <c r="DV9" s="84">
        <f t="shared" si="81"/>
        <v>6</v>
      </c>
      <c r="DW9" s="83">
        <f t="shared" si="82"/>
        <v>143</v>
      </c>
      <c r="DX9" s="83">
        <v>5</v>
      </c>
      <c r="DY9" s="83">
        <f t="shared" si="109"/>
        <v>20</v>
      </c>
      <c r="DZ9" s="81" t="e">
        <f t="shared" si="83"/>
        <v>#VALUE!</v>
      </c>
      <c r="EA9" s="82" t="str">
        <f t="shared" si="110"/>
        <v xml:space="preserve"> </v>
      </c>
      <c r="EB9" s="82" t="str">
        <f t="shared" si="84"/>
        <v xml:space="preserve"> </v>
      </c>
      <c r="EC9" s="84" t="str">
        <f t="shared" si="85"/>
        <v xml:space="preserve"> </v>
      </c>
      <c r="ED9" s="83" t="str">
        <f t="shared" si="86"/>
        <v xml:space="preserve"> </v>
      </c>
      <c r="EE9" s="83">
        <v>5</v>
      </c>
      <c r="EF9" s="83">
        <f t="shared" si="111"/>
        <v>-4</v>
      </c>
      <c r="EG9" s="81" t="e">
        <f t="shared" si="87"/>
        <v>#VALUE!</v>
      </c>
      <c r="EH9" s="82" t="str">
        <f t="shared" si="112"/>
        <v xml:space="preserve"> </v>
      </c>
      <c r="EI9" s="82" t="str">
        <f t="shared" si="88"/>
        <v xml:space="preserve"> </v>
      </c>
      <c r="EJ9" s="84" t="str">
        <f t="shared" si="89"/>
        <v xml:space="preserve"> </v>
      </c>
      <c r="EK9" s="83" t="str">
        <f t="shared" si="90"/>
        <v xml:space="preserve"> </v>
      </c>
      <c r="EL9" s="83">
        <v>5</v>
      </c>
      <c r="EM9" s="83">
        <f t="shared" si="113"/>
        <v>-4</v>
      </c>
      <c r="EN9" s="86">
        <f t="shared" si="91"/>
        <v>-9</v>
      </c>
      <c r="EO9" s="65"/>
      <c r="EP9" s="100">
        <f t="shared" si="92"/>
        <v>130</v>
      </c>
      <c r="EQ9" s="88">
        <f t="shared" si="93"/>
        <v>7</v>
      </c>
      <c r="ER9" s="89">
        <f t="shared" si="94"/>
        <v>63</v>
      </c>
      <c r="ES9" s="90">
        <f t="shared" si="95"/>
        <v>133</v>
      </c>
      <c r="ET9" s="91">
        <v>5</v>
      </c>
      <c r="EU9" s="91">
        <v>1</v>
      </c>
      <c r="EV9" s="84">
        <f t="shared" si="96"/>
        <v>7</v>
      </c>
      <c r="EW9" s="92" t="str">
        <f t="shared" si="97"/>
        <v>Дмитрий Кореннов</v>
      </c>
      <c r="EX9" s="93">
        <f t="shared" si="98"/>
        <v>18</v>
      </c>
    </row>
    <row r="10" spans="1:154" s="98" customFormat="1" ht="15">
      <c r="A10" s="66">
        <v>6</v>
      </c>
      <c r="B10" s="103" t="s">
        <v>72</v>
      </c>
      <c r="C10" s="104">
        <v>17.95</v>
      </c>
      <c r="D10" s="104">
        <v>8.15</v>
      </c>
      <c r="E10" s="104">
        <v>17.399999999999999</v>
      </c>
      <c r="F10" s="104">
        <v>5.5</v>
      </c>
      <c r="G10" s="104">
        <v>15.3</v>
      </c>
      <c r="H10" s="104">
        <v>2.2999999999999998</v>
      </c>
      <c r="I10" s="105">
        <v>16</v>
      </c>
      <c r="J10" s="69">
        <f t="shared" si="99"/>
        <v>120.99624999999999</v>
      </c>
      <c r="K10" s="70">
        <f t="shared" si="0"/>
        <v>49.800699999999999</v>
      </c>
      <c r="L10" s="70">
        <f t="shared" si="1"/>
        <v>50.471029411764711</v>
      </c>
      <c r="M10" s="71"/>
      <c r="N10" s="48">
        <f>K10*$N$2</f>
        <v>2.4900350000000002</v>
      </c>
      <c r="O10" s="97" t="s">
        <v>110</v>
      </c>
      <c r="P10" s="106" t="s">
        <v>73</v>
      </c>
      <c r="Q10" s="73">
        <f t="shared" si="2"/>
        <v>49.800699999999999</v>
      </c>
      <c r="R10" s="73">
        <f t="shared" si="3"/>
        <v>52.96106441176471</v>
      </c>
      <c r="S10" s="74">
        <v>1</v>
      </c>
      <c r="T10" s="74" t="s">
        <v>74</v>
      </c>
      <c r="U10" s="75">
        <v>9</v>
      </c>
      <c r="V10" s="76">
        <f t="shared" si="4"/>
        <v>0.99575903388698728</v>
      </c>
      <c r="W10" s="76">
        <f t="shared" si="5"/>
        <v>0.99625138346879738</v>
      </c>
      <c r="X10" s="76">
        <f t="shared" si="6"/>
        <v>1.0012862156297346</v>
      </c>
      <c r="Y10" s="99" t="s">
        <v>146</v>
      </c>
      <c r="Z10" s="78" t="str">
        <f t="shared" si="7"/>
        <v xml:space="preserve"> </v>
      </c>
      <c r="AA10" s="79" t="str">
        <f t="shared" si="8"/>
        <v>n/f</v>
      </c>
      <c r="AB10" s="78" t="str">
        <f t="shared" si="9"/>
        <v xml:space="preserve"> </v>
      </c>
      <c r="AC10" s="79" t="str">
        <f t="shared" si="10"/>
        <v>n/f</v>
      </c>
      <c r="AD10" s="99" t="s">
        <v>146</v>
      </c>
      <c r="AE10" s="78" t="str">
        <f t="shared" si="11"/>
        <v xml:space="preserve"> </v>
      </c>
      <c r="AF10" s="79" t="str">
        <f t="shared" si="12"/>
        <v>n/f</v>
      </c>
      <c r="AG10" s="78" t="str">
        <f t="shared" si="13"/>
        <v xml:space="preserve"> </v>
      </c>
      <c r="AH10" s="79" t="str">
        <f t="shared" si="14"/>
        <v>n/f</v>
      </c>
      <c r="AI10" s="77" t="s">
        <v>145</v>
      </c>
      <c r="AJ10" s="78" t="str">
        <f t="shared" si="15"/>
        <v xml:space="preserve"> </v>
      </c>
      <c r="AK10" s="79" t="str">
        <f t="shared" si="16"/>
        <v>n/s</v>
      </c>
      <c r="AL10" s="78" t="str">
        <f t="shared" si="17"/>
        <v xml:space="preserve"> </v>
      </c>
      <c r="AM10" s="79" t="str">
        <f t="shared" si="18"/>
        <v>n/s</v>
      </c>
      <c r="AN10" s="77">
        <v>0.74990740740740736</v>
      </c>
      <c r="AO10" s="78">
        <f t="shared" si="19"/>
        <v>9.0185185185185146E-2</v>
      </c>
      <c r="AP10" s="79">
        <f t="shared" si="20"/>
        <v>13</v>
      </c>
      <c r="AQ10" s="78">
        <f t="shared" si="21"/>
        <v>8.9847115509130396E-2</v>
      </c>
      <c r="AR10" s="79">
        <f t="shared" si="22"/>
        <v>12</v>
      </c>
      <c r="AS10" s="77">
        <v>0.80616898148148142</v>
      </c>
      <c r="AT10" s="78">
        <f t="shared" si="23"/>
        <v>4.5752314814814787E-2</v>
      </c>
      <c r="AU10" s="79">
        <f t="shared" si="24"/>
        <v>11</v>
      </c>
      <c r="AV10" s="78">
        <f t="shared" si="25"/>
        <v>4.5811162157226144E-2</v>
      </c>
      <c r="AW10" s="79">
        <f t="shared" si="26"/>
        <v>12</v>
      </c>
      <c r="AX10" s="77">
        <v>0.73611111111111116</v>
      </c>
      <c r="AY10" s="78">
        <f t="shared" si="27"/>
        <v>8.333333333333337E-2</v>
      </c>
      <c r="AZ10" s="79">
        <f t="shared" si="28"/>
        <v>8</v>
      </c>
      <c r="BA10" s="78">
        <f t="shared" si="29"/>
        <v>8.344051796914459E-2</v>
      </c>
      <c r="BB10" s="79">
        <f t="shared" si="30"/>
        <v>9</v>
      </c>
      <c r="BC10" s="77" t="s">
        <v>146</v>
      </c>
      <c r="BD10" s="78" t="str">
        <f t="shared" si="31"/>
        <v xml:space="preserve"> </v>
      </c>
      <c r="BE10" s="79" t="str">
        <f t="shared" si="32"/>
        <v>n/f</v>
      </c>
      <c r="BF10" s="78" t="str">
        <f t="shared" si="33"/>
        <v xml:space="preserve"> </v>
      </c>
      <c r="BG10" s="79" t="str">
        <f t="shared" si="34"/>
        <v>n/f</v>
      </c>
      <c r="BH10" s="77">
        <v>0.56052083333333336</v>
      </c>
      <c r="BI10" s="78">
        <f t="shared" si="35"/>
        <v>0.13204861111111116</v>
      </c>
      <c r="BJ10" s="79">
        <f t="shared" si="36"/>
        <v>13</v>
      </c>
      <c r="BK10" s="78">
        <f t="shared" si="37"/>
        <v>0.1315536115045777</v>
      </c>
      <c r="BL10" s="79">
        <f t="shared" si="38"/>
        <v>14</v>
      </c>
      <c r="BM10" s="77"/>
      <c r="BN10" s="78" t="str">
        <f t="shared" si="39"/>
        <v/>
      </c>
      <c r="BO10" s="79">
        <f t="shared" si="40"/>
        <v>0</v>
      </c>
      <c r="BP10" s="78" t="str">
        <f t="shared" si="41"/>
        <v xml:space="preserve"> </v>
      </c>
      <c r="BQ10" s="79" t="e">
        <f t="shared" si="42"/>
        <v>#VALUE!</v>
      </c>
      <c r="BR10" s="77"/>
      <c r="BS10" s="78" t="str">
        <f t="shared" si="43"/>
        <v/>
      </c>
      <c r="BT10" s="79">
        <f t="shared" si="44"/>
        <v>0</v>
      </c>
      <c r="BU10" s="78" t="str">
        <f t="shared" si="45"/>
        <v xml:space="preserve"> </v>
      </c>
      <c r="BV10" s="79" t="e">
        <f t="shared" si="46"/>
        <v>#VALUE!</v>
      </c>
      <c r="BW10" s="33"/>
      <c r="BX10" s="80">
        <f t="shared" si="47"/>
        <v>9</v>
      </c>
      <c r="BY10" s="81" t="str">
        <f t="shared" si="48"/>
        <v>n/f</v>
      </c>
      <c r="BZ10" s="82">
        <f t="shared" si="49"/>
        <v>0.25</v>
      </c>
      <c r="CA10" s="83">
        <v>6</v>
      </c>
      <c r="CB10" s="83">
        <f t="shared" si="100"/>
        <v>22</v>
      </c>
      <c r="CC10" s="81" t="str">
        <f t="shared" si="50"/>
        <v>n/f</v>
      </c>
      <c r="CD10" s="82">
        <f t="shared" si="51"/>
        <v>0.25</v>
      </c>
      <c r="CE10" s="82">
        <f t="shared" si="52"/>
        <v>0.5</v>
      </c>
      <c r="CF10" s="84">
        <f t="shared" si="53"/>
        <v>18</v>
      </c>
      <c r="CG10" s="83">
        <f t="shared" si="54"/>
        <v>33</v>
      </c>
      <c r="CH10" s="83">
        <v>6</v>
      </c>
      <c r="CI10" s="83">
        <f t="shared" si="101"/>
        <v>12</v>
      </c>
      <c r="CJ10" s="81" t="str">
        <f t="shared" si="55"/>
        <v>n/s</v>
      </c>
      <c r="CK10" s="174">
        <f t="shared" si="102"/>
        <v>0</v>
      </c>
      <c r="CL10" s="82">
        <f t="shared" si="56"/>
        <v>0.5</v>
      </c>
      <c r="CM10" s="84">
        <f t="shared" si="57"/>
        <v>23</v>
      </c>
      <c r="CN10" s="83">
        <f t="shared" si="58"/>
        <v>61</v>
      </c>
      <c r="CO10" s="83">
        <v>6</v>
      </c>
      <c r="CP10" s="83">
        <f t="shared" si="103"/>
        <v>14</v>
      </c>
      <c r="CQ10" s="81">
        <f t="shared" si="59"/>
        <v>12</v>
      </c>
      <c r="CR10" s="82">
        <f t="shared" si="60"/>
        <v>12</v>
      </c>
      <c r="CS10" s="82">
        <f t="shared" si="61"/>
        <v>12.5</v>
      </c>
      <c r="CT10" s="84">
        <f t="shared" si="62"/>
        <v>20</v>
      </c>
      <c r="CU10" s="83">
        <f t="shared" si="63"/>
        <v>79</v>
      </c>
      <c r="CV10" s="83">
        <v>6</v>
      </c>
      <c r="CW10" s="83">
        <f t="shared" si="104"/>
        <v>18</v>
      </c>
      <c r="CX10" s="81">
        <f t="shared" si="64"/>
        <v>12</v>
      </c>
      <c r="CY10" s="82">
        <f t="shared" si="65"/>
        <v>10</v>
      </c>
      <c r="CZ10" s="82">
        <f t="shared" si="66"/>
        <v>22.5</v>
      </c>
      <c r="DA10" s="84">
        <f t="shared" si="67"/>
        <v>19</v>
      </c>
      <c r="DB10" s="83">
        <f t="shared" si="68"/>
        <v>92</v>
      </c>
      <c r="DC10" s="83">
        <v>6</v>
      </c>
      <c r="DD10" s="83">
        <f t="shared" si="105"/>
        <v>16</v>
      </c>
      <c r="DE10" s="81">
        <f t="shared" si="69"/>
        <v>9</v>
      </c>
      <c r="DF10" s="96">
        <f t="shared" si="70"/>
        <v>14</v>
      </c>
      <c r="DG10" s="82">
        <f t="shared" si="71"/>
        <v>36.5</v>
      </c>
      <c r="DH10" s="84">
        <f t="shared" si="72"/>
        <v>16</v>
      </c>
      <c r="DI10" s="83">
        <f t="shared" si="73"/>
        <v>108</v>
      </c>
      <c r="DJ10" s="83">
        <v>6</v>
      </c>
      <c r="DK10" s="83">
        <f t="shared" si="106"/>
        <v>17</v>
      </c>
      <c r="DL10" s="81" t="str">
        <f t="shared" si="74"/>
        <v>n/f</v>
      </c>
      <c r="DM10" s="82">
        <f t="shared" si="75"/>
        <v>0.25</v>
      </c>
      <c r="DN10" s="82">
        <f t="shared" si="76"/>
        <v>36.75</v>
      </c>
      <c r="DO10" s="84">
        <f t="shared" si="77"/>
        <v>17</v>
      </c>
      <c r="DP10" s="83">
        <f t="shared" si="78"/>
        <v>122</v>
      </c>
      <c r="DQ10" s="83">
        <v>6</v>
      </c>
      <c r="DR10" s="83">
        <f t="shared" si="107"/>
        <v>19</v>
      </c>
      <c r="DS10" s="81">
        <f t="shared" si="79"/>
        <v>14</v>
      </c>
      <c r="DT10" s="82">
        <f t="shared" si="108"/>
        <v>11</v>
      </c>
      <c r="DU10" s="82">
        <f t="shared" si="80"/>
        <v>47.75</v>
      </c>
      <c r="DV10" s="84">
        <f t="shared" si="81"/>
        <v>16</v>
      </c>
      <c r="DW10" s="83">
        <f t="shared" si="82"/>
        <v>139</v>
      </c>
      <c r="DX10" s="83">
        <v>6</v>
      </c>
      <c r="DY10" s="83">
        <f t="shared" si="109"/>
        <v>19</v>
      </c>
      <c r="DZ10" s="81" t="e">
        <f t="shared" si="83"/>
        <v>#VALUE!</v>
      </c>
      <c r="EA10" s="82" t="str">
        <f t="shared" si="110"/>
        <v xml:space="preserve"> </v>
      </c>
      <c r="EB10" s="82" t="str">
        <f t="shared" si="84"/>
        <v xml:space="preserve"> </v>
      </c>
      <c r="EC10" s="84" t="str">
        <f t="shared" si="85"/>
        <v xml:space="preserve"> </v>
      </c>
      <c r="ED10" s="83" t="str">
        <f t="shared" si="86"/>
        <v xml:space="preserve"> </v>
      </c>
      <c r="EE10" s="83">
        <v>6</v>
      </c>
      <c r="EF10" s="83">
        <f t="shared" si="111"/>
        <v>-5</v>
      </c>
      <c r="EG10" s="81" t="e">
        <f t="shared" si="87"/>
        <v>#VALUE!</v>
      </c>
      <c r="EH10" s="82" t="str">
        <f t="shared" si="112"/>
        <v xml:space="preserve"> </v>
      </c>
      <c r="EI10" s="82" t="str">
        <f t="shared" si="88"/>
        <v xml:space="preserve"> </v>
      </c>
      <c r="EJ10" s="84" t="str">
        <f t="shared" si="89"/>
        <v xml:space="preserve"> </v>
      </c>
      <c r="EK10" s="83" t="str">
        <f t="shared" si="90"/>
        <v xml:space="preserve"> </v>
      </c>
      <c r="EL10" s="83">
        <v>6</v>
      </c>
      <c r="EM10" s="83">
        <f t="shared" si="113"/>
        <v>-5</v>
      </c>
      <c r="EN10" s="86">
        <f t="shared" si="91"/>
        <v>-0.25</v>
      </c>
      <c r="EO10" s="65"/>
      <c r="EP10" s="87">
        <f t="shared" si="92"/>
        <v>47.5</v>
      </c>
      <c r="EQ10" s="88">
        <f t="shared" si="93"/>
        <v>16</v>
      </c>
      <c r="ER10" s="89">
        <f t="shared" si="94"/>
        <v>134</v>
      </c>
      <c r="ES10" s="90">
        <f t="shared" si="95"/>
        <v>132</v>
      </c>
      <c r="ET10" s="91">
        <v>6</v>
      </c>
      <c r="EU10" s="91">
        <v>1</v>
      </c>
      <c r="EV10" s="84">
        <f t="shared" si="96"/>
        <v>16</v>
      </c>
      <c r="EW10" s="92" t="str">
        <f t="shared" si="97"/>
        <v>Владимир Чунарёв</v>
      </c>
      <c r="EX10" s="93">
        <f t="shared" si="98"/>
        <v>9</v>
      </c>
    </row>
    <row r="11" spans="1:154" s="98" customFormat="1" ht="15">
      <c r="A11" s="66">
        <v>7</v>
      </c>
      <c r="B11" s="48" t="s">
        <v>111</v>
      </c>
      <c r="C11" s="164">
        <v>19</v>
      </c>
      <c r="D11" s="164">
        <v>10</v>
      </c>
      <c r="E11" s="164">
        <v>19</v>
      </c>
      <c r="F11" s="164">
        <v>6.5</v>
      </c>
      <c r="G11" s="164">
        <v>16.3</v>
      </c>
      <c r="H11" s="164">
        <v>2.2000000000000002</v>
      </c>
      <c r="I11" s="165">
        <v>16.7</v>
      </c>
      <c r="J11" s="69">
        <f t="shared" si="99"/>
        <v>156.75</v>
      </c>
      <c r="K11" s="70">
        <f t="shared" si="0"/>
        <v>46.519699999999993</v>
      </c>
      <c r="L11" s="70">
        <f t="shared" si="1"/>
        <v>46.264705882352942</v>
      </c>
      <c r="M11" s="71"/>
      <c r="N11" s="48"/>
      <c r="O11" s="97" t="s">
        <v>112</v>
      </c>
      <c r="P11" s="72" t="s">
        <v>113</v>
      </c>
      <c r="Q11" s="73">
        <f t="shared" si="2"/>
        <v>46.519699999999993</v>
      </c>
      <c r="R11" s="73">
        <f t="shared" si="3"/>
        <v>46.264705882352942</v>
      </c>
      <c r="S11" s="74">
        <v>1</v>
      </c>
      <c r="T11" s="74" t="s">
        <v>74</v>
      </c>
      <c r="U11" s="75">
        <v>7</v>
      </c>
      <c r="V11" s="76">
        <f t="shared" si="4"/>
        <v>1.0084293867061607</v>
      </c>
      <c r="W11" s="76">
        <f t="shared" si="5"/>
        <v>1.0074397975797038</v>
      </c>
      <c r="X11" s="76">
        <f t="shared" si="6"/>
        <v>1.0060028375335821</v>
      </c>
      <c r="Y11" s="101">
        <v>0.56994212962962965</v>
      </c>
      <c r="Z11" s="78">
        <f t="shared" si="7"/>
        <v>0.12549768518518523</v>
      </c>
      <c r="AA11" s="79">
        <f t="shared" si="8"/>
        <v>3</v>
      </c>
      <c r="AB11" s="78">
        <f t="shared" si="9"/>
        <v>0.12625102740019253</v>
      </c>
      <c r="AC11" s="79">
        <f t="shared" si="10"/>
        <v>3</v>
      </c>
      <c r="AD11" s="77">
        <v>0.51640046296296294</v>
      </c>
      <c r="AE11" s="78">
        <f t="shared" si="11"/>
        <v>0.14626157407407409</v>
      </c>
      <c r="AF11" s="102">
        <f t="shared" si="12"/>
        <v>6</v>
      </c>
      <c r="AG11" s="78">
        <f t="shared" si="13"/>
        <v>0.14713955854064673</v>
      </c>
      <c r="AH11" s="79">
        <f t="shared" si="14"/>
        <v>7</v>
      </c>
      <c r="AI11" s="77">
        <v>0.93437500000000007</v>
      </c>
      <c r="AJ11" s="78">
        <f t="shared" si="15"/>
        <v>0.58715277777777786</v>
      </c>
      <c r="AK11" s="79">
        <f t="shared" si="16"/>
        <v>1</v>
      </c>
      <c r="AL11" s="78">
        <f t="shared" si="17"/>
        <v>0.59067736051016928</v>
      </c>
      <c r="AM11" s="79">
        <f t="shared" si="18"/>
        <v>1</v>
      </c>
      <c r="AN11" s="77">
        <v>0.73479166666666673</v>
      </c>
      <c r="AO11" s="78">
        <f t="shared" si="19"/>
        <v>7.5069444444444522E-2</v>
      </c>
      <c r="AP11" s="79">
        <f t="shared" si="20"/>
        <v>2</v>
      </c>
      <c r="AQ11" s="78">
        <f t="shared" si="21"/>
        <v>7.5627945915532013E-2</v>
      </c>
      <c r="AR11" s="79">
        <f t="shared" si="22"/>
        <v>2</v>
      </c>
      <c r="AS11" s="77">
        <v>0.80239583333333331</v>
      </c>
      <c r="AT11" s="78">
        <f t="shared" si="23"/>
        <v>4.1979166666666679E-2</v>
      </c>
      <c r="AU11" s="102">
        <f t="shared" si="24"/>
        <v>1</v>
      </c>
      <c r="AV11" s="78">
        <f t="shared" si="25"/>
        <v>4.2231160783961844E-2</v>
      </c>
      <c r="AW11" s="79">
        <f t="shared" si="26"/>
        <v>2</v>
      </c>
      <c r="AX11" s="77">
        <v>0.7299768518518519</v>
      </c>
      <c r="AY11" s="78">
        <f t="shared" si="27"/>
        <v>7.7199074074074114E-2</v>
      </c>
      <c r="AZ11" s="79">
        <f t="shared" si="28"/>
        <v>5</v>
      </c>
      <c r="BA11" s="78">
        <f t="shared" si="29"/>
        <v>7.7662487573483749E-2</v>
      </c>
      <c r="BB11" s="79">
        <f t="shared" si="30"/>
        <v>5</v>
      </c>
      <c r="BC11" s="77">
        <v>0.67395833333333333</v>
      </c>
      <c r="BD11" s="78">
        <f t="shared" si="31"/>
        <v>0.24340277777777775</v>
      </c>
      <c r="BE11" s="79">
        <f t="shared" si="32"/>
        <v>5</v>
      </c>
      <c r="BF11" s="78">
        <f t="shared" si="33"/>
        <v>0.24486388510800033</v>
      </c>
      <c r="BG11" s="79">
        <f t="shared" si="34"/>
        <v>6</v>
      </c>
      <c r="BH11" s="77">
        <v>0.53263888888888888</v>
      </c>
      <c r="BI11" s="78">
        <f t="shared" si="35"/>
        <v>0.10416666666666669</v>
      </c>
      <c r="BJ11" s="79">
        <f t="shared" si="36"/>
        <v>1</v>
      </c>
      <c r="BK11" s="78">
        <f t="shared" si="37"/>
        <v>0.10494164558121917</v>
      </c>
      <c r="BL11" s="79">
        <f t="shared" si="38"/>
        <v>1</v>
      </c>
      <c r="BM11" s="77"/>
      <c r="BN11" s="78" t="str">
        <f t="shared" si="39"/>
        <v/>
      </c>
      <c r="BO11" s="102">
        <f t="shared" si="40"/>
        <v>0</v>
      </c>
      <c r="BP11" s="78" t="str">
        <f t="shared" si="41"/>
        <v xml:space="preserve"> </v>
      </c>
      <c r="BQ11" s="79" t="e">
        <f t="shared" si="42"/>
        <v>#VALUE!</v>
      </c>
      <c r="BR11" s="77"/>
      <c r="BS11" s="78" t="str">
        <f t="shared" si="43"/>
        <v/>
      </c>
      <c r="BT11" s="79">
        <f t="shared" si="44"/>
        <v>0</v>
      </c>
      <c r="BU11" s="78" t="str">
        <f t="shared" si="45"/>
        <v xml:space="preserve"> </v>
      </c>
      <c r="BV11" s="79" t="e">
        <f t="shared" si="46"/>
        <v>#VALUE!</v>
      </c>
      <c r="BW11" s="33"/>
      <c r="BX11" s="80">
        <f t="shared" si="47"/>
        <v>7</v>
      </c>
      <c r="BY11" s="81">
        <f t="shared" si="48"/>
        <v>3</v>
      </c>
      <c r="BZ11" s="82">
        <f t="shared" si="49"/>
        <v>25</v>
      </c>
      <c r="CA11" s="83">
        <v>7</v>
      </c>
      <c r="CB11" s="83">
        <f t="shared" si="100"/>
        <v>21</v>
      </c>
      <c r="CC11" s="81">
        <f t="shared" si="50"/>
        <v>7</v>
      </c>
      <c r="CD11" s="82">
        <f t="shared" si="51"/>
        <v>11</v>
      </c>
      <c r="CE11" s="82">
        <f t="shared" si="52"/>
        <v>36</v>
      </c>
      <c r="CF11" s="84">
        <f t="shared" si="53"/>
        <v>3</v>
      </c>
      <c r="CG11" s="83">
        <f t="shared" si="54"/>
        <v>32.25</v>
      </c>
      <c r="CH11" s="83">
        <v>7</v>
      </c>
      <c r="CI11" s="83">
        <f t="shared" si="101"/>
        <v>11</v>
      </c>
      <c r="CJ11" s="81">
        <f t="shared" si="55"/>
        <v>1</v>
      </c>
      <c r="CK11" s="174">
        <f t="shared" si="102"/>
        <v>38.5</v>
      </c>
      <c r="CL11" s="82">
        <f t="shared" si="56"/>
        <v>74.5</v>
      </c>
      <c r="CM11" s="84">
        <f t="shared" si="57"/>
        <v>2</v>
      </c>
      <c r="CN11" s="83">
        <f t="shared" si="58"/>
        <v>61</v>
      </c>
      <c r="CO11" s="83">
        <v>7</v>
      </c>
      <c r="CP11" s="83">
        <f t="shared" si="103"/>
        <v>13</v>
      </c>
      <c r="CQ11" s="81">
        <f t="shared" si="59"/>
        <v>2</v>
      </c>
      <c r="CR11" s="82">
        <f t="shared" si="60"/>
        <v>22</v>
      </c>
      <c r="CS11" s="82">
        <f t="shared" si="61"/>
        <v>96.5</v>
      </c>
      <c r="CT11" s="84">
        <f t="shared" si="62"/>
        <v>2</v>
      </c>
      <c r="CU11" s="83">
        <f t="shared" si="63"/>
        <v>76</v>
      </c>
      <c r="CV11" s="83">
        <v>7</v>
      </c>
      <c r="CW11" s="83">
        <f t="shared" si="104"/>
        <v>17</v>
      </c>
      <c r="CX11" s="81">
        <f t="shared" si="64"/>
        <v>2</v>
      </c>
      <c r="CY11" s="82">
        <f t="shared" si="65"/>
        <v>20</v>
      </c>
      <c r="CZ11" s="82">
        <f t="shared" si="66"/>
        <v>116.5</v>
      </c>
      <c r="DA11" s="84">
        <f t="shared" si="67"/>
        <v>2</v>
      </c>
      <c r="DB11" s="83">
        <f t="shared" si="68"/>
        <v>88</v>
      </c>
      <c r="DC11" s="83">
        <v>7</v>
      </c>
      <c r="DD11" s="83">
        <f t="shared" si="105"/>
        <v>15</v>
      </c>
      <c r="DE11" s="81">
        <f t="shared" si="69"/>
        <v>5</v>
      </c>
      <c r="DF11" s="96">
        <f t="shared" si="70"/>
        <v>18</v>
      </c>
      <c r="DG11" s="82">
        <f t="shared" si="71"/>
        <v>134.5</v>
      </c>
      <c r="DH11" s="84">
        <f t="shared" si="72"/>
        <v>2</v>
      </c>
      <c r="DI11" s="83">
        <f t="shared" si="73"/>
        <v>103</v>
      </c>
      <c r="DJ11" s="83">
        <v>7</v>
      </c>
      <c r="DK11" s="83">
        <f t="shared" si="106"/>
        <v>16</v>
      </c>
      <c r="DL11" s="81">
        <f t="shared" si="74"/>
        <v>6</v>
      </c>
      <c r="DM11" s="82">
        <f t="shared" si="75"/>
        <v>19</v>
      </c>
      <c r="DN11" s="82">
        <f t="shared" si="76"/>
        <v>153.5</v>
      </c>
      <c r="DO11" s="84">
        <f t="shared" si="77"/>
        <v>3</v>
      </c>
      <c r="DP11" s="83">
        <f t="shared" si="78"/>
        <v>121</v>
      </c>
      <c r="DQ11" s="83">
        <v>7</v>
      </c>
      <c r="DR11" s="83">
        <f t="shared" si="107"/>
        <v>18</v>
      </c>
      <c r="DS11" s="81">
        <f t="shared" si="79"/>
        <v>1</v>
      </c>
      <c r="DT11" s="82">
        <f t="shared" si="108"/>
        <v>24.25</v>
      </c>
      <c r="DU11" s="82">
        <f t="shared" si="80"/>
        <v>177.75</v>
      </c>
      <c r="DV11" s="84">
        <f t="shared" si="81"/>
        <v>2</v>
      </c>
      <c r="DW11" s="83">
        <f t="shared" si="82"/>
        <v>134</v>
      </c>
      <c r="DX11" s="83">
        <v>7</v>
      </c>
      <c r="DY11" s="83">
        <f t="shared" si="109"/>
        <v>18</v>
      </c>
      <c r="DZ11" s="81" t="e">
        <f t="shared" si="83"/>
        <v>#VALUE!</v>
      </c>
      <c r="EA11" s="82" t="str">
        <f t="shared" si="110"/>
        <v xml:space="preserve"> </v>
      </c>
      <c r="EB11" s="82" t="str">
        <f t="shared" si="84"/>
        <v xml:space="preserve"> </v>
      </c>
      <c r="EC11" s="84" t="str">
        <f t="shared" si="85"/>
        <v xml:space="preserve"> </v>
      </c>
      <c r="ED11" s="83" t="str">
        <f t="shared" si="86"/>
        <v xml:space="preserve"> </v>
      </c>
      <c r="EE11" s="83">
        <v>7</v>
      </c>
      <c r="EF11" s="83">
        <f t="shared" si="111"/>
        <v>-6</v>
      </c>
      <c r="EG11" s="81" t="e">
        <f t="shared" si="87"/>
        <v>#VALUE!</v>
      </c>
      <c r="EH11" s="82" t="str">
        <f t="shared" si="112"/>
        <v xml:space="preserve"> </v>
      </c>
      <c r="EI11" s="82" t="str">
        <f t="shared" si="88"/>
        <v xml:space="preserve"> </v>
      </c>
      <c r="EJ11" s="84" t="str">
        <f t="shared" si="89"/>
        <v xml:space="preserve"> </v>
      </c>
      <c r="EK11" s="83" t="str">
        <f t="shared" si="90"/>
        <v xml:space="preserve"> </v>
      </c>
      <c r="EL11" s="83">
        <v>7</v>
      </c>
      <c r="EM11" s="83">
        <f t="shared" si="113"/>
        <v>-6</v>
      </c>
      <c r="EN11" s="86">
        <f t="shared" si="91"/>
        <v>-11</v>
      </c>
      <c r="EO11" s="65"/>
      <c r="EP11" s="87">
        <f t="shared" si="92"/>
        <v>166.75</v>
      </c>
      <c r="EQ11" s="88">
        <f t="shared" si="93"/>
        <v>2</v>
      </c>
      <c r="ER11" s="89">
        <f t="shared" si="94"/>
        <v>27</v>
      </c>
      <c r="ES11" s="90">
        <f t="shared" si="95"/>
        <v>130</v>
      </c>
      <c r="ET11" s="91">
        <v>7</v>
      </c>
      <c r="EU11" s="91">
        <v>1</v>
      </c>
      <c r="EV11" s="84">
        <f t="shared" si="96"/>
        <v>2</v>
      </c>
      <c r="EW11" s="92" t="str">
        <f t="shared" si="97"/>
        <v>Николай Красильников</v>
      </c>
      <c r="EX11" s="93">
        <f t="shared" si="98"/>
        <v>7</v>
      </c>
    </row>
    <row r="12" spans="1:154" s="98" customFormat="1">
      <c r="A12" s="66">
        <v>8</v>
      </c>
      <c r="B12" s="108" t="s">
        <v>75</v>
      </c>
      <c r="C12" s="109">
        <v>17.2</v>
      </c>
      <c r="D12" s="109">
        <v>9</v>
      </c>
      <c r="E12" s="109">
        <v>17.5</v>
      </c>
      <c r="F12" s="109">
        <v>6</v>
      </c>
      <c r="G12" s="109">
        <v>15.1</v>
      </c>
      <c r="H12" s="109">
        <v>2</v>
      </c>
      <c r="I12" s="110">
        <v>15</v>
      </c>
      <c r="J12" s="69">
        <f>0.5*(C12*D12+E12*F12)</f>
        <v>129.89999999999998</v>
      </c>
      <c r="K12" s="70">
        <f t="shared" si="0"/>
        <v>50.456899999999997</v>
      </c>
      <c r="L12" s="70">
        <f>100-(J12+300)/8.5</f>
        <v>49.423529411764711</v>
      </c>
      <c r="M12" s="71"/>
      <c r="N12" s="71"/>
      <c r="O12" s="95" t="s">
        <v>76</v>
      </c>
      <c r="P12" s="168" t="s">
        <v>117</v>
      </c>
      <c r="Q12" s="73">
        <f t="shared" si="2"/>
        <v>50.456899999999997</v>
      </c>
      <c r="R12" s="73">
        <f t="shared" si="3"/>
        <v>49.423529411764711</v>
      </c>
      <c r="S12" s="74">
        <v>1</v>
      </c>
      <c r="T12" s="74" t="s">
        <v>74</v>
      </c>
      <c r="U12" s="75">
        <v>61</v>
      </c>
      <c r="V12" s="76">
        <f t="shared" si="4"/>
        <v>1.0024125584061097</v>
      </c>
      <c r="W12" s="76">
        <f t="shared" si="5"/>
        <v>1.0021308225713594</v>
      </c>
      <c r="X12" s="76">
        <f t="shared" si="6"/>
        <v>1.0003481935834158</v>
      </c>
      <c r="Y12" s="99" t="s">
        <v>146</v>
      </c>
      <c r="Z12" s="78" t="str">
        <f t="shared" si="7"/>
        <v xml:space="preserve"> </v>
      </c>
      <c r="AA12" s="79" t="str">
        <f t="shared" si="8"/>
        <v>n/f</v>
      </c>
      <c r="AB12" s="78" t="str">
        <f t="shared" si="9"/>
        <v xml:space="preserve"> </v>
      </c>
      <c r="AC12" s="79" t="str">
        <f t="shared" si="10"/>
        <v>n/f</v>
      </c>
      <c r="AD12" s="77" t="s">
        <v>145</v>
      </c>
      <c r="AE12" s="78" t="str">
        <f t="shared" si="11"/>
        <v xml:space="preserve"> </v>
      </c>
      <c r="AF12" s="79" t="str">
        <f t="shared" si="12"/>
        <v>n/s</v>
      </c>
      <c r="AG12" s="78" t="str">
        <f t="shared" si="13"/>
        <v xml:space="preserve"> </v>
      </c>
      <c r="AH12" s="79" t="str">
        <f t="shared" si="14"/>
        <v>n/s</v>
      </c>
      <c r="AI12" s="77">
        <v>0.17505787037037038</v>
      </c>
      <c r="AJ12" s="78">
        <f t="shared" si="15"/>
        <v>0.82782407407864433</v>
      </c>
      <c r="AK12" s="102">
        <f t="shared" si="16"/>
        <v>11</v>
      </c>
      <c r="AL12" s="78">
        <f t="shared" si="17"/>
        <v>0.82811231710943556</v>
      </c>
      <c r="AM12" s="79">
        <f t="shared" si="18"/>
        <v>11</v>
      </c>
      <c r="AN12" s="77">
        <v>0.74890046296296298</v>
      </c>
      <c r="AO12" s="78">
        <f t="shared" si="19"/>
        <v>8.9178240740740766E-2</v>
      </c>
      <c r="AP12" s="79">
        <f t="shared" si="20"/>
        <v>11</v>
      </c>
      <c r="AQ12" s="78">
        <f t="shared" si="21"/>
        <v>8.9368263748985266E-2</v>
      </c>
      <c r="AR12" s="79">
        <f t="shared" si="22"/>
        <v>11</v>
      </c>
      <c r="AS12" s="77" t="s">
        <v>145</v>
      </c>
      <c r="AT12" s="78" t="str">
        <f t="shared" si="23"/>
        <v xml:space="preserve"> </v>
      </c>
      <c r="AU12" s="79" t="str">
        <f t="shared" si="24"/>
        <v>n/s</v>
      </c>
      <c r="AV12" s="78" t="str">
        <f t="shared" si="25"/>
        <v xml:space="preserve"> </v>
      </c>
      <c r="AW12" s="79" t="str">
        <f t="shared" si="26"/>
        <v>n/s</v>
      </c>
      <c r="AX12" s="77">
        <v>0.73831018518518521</v>
      </c>
      <c r="AY12" s="78">
        <f t="shared" si="27"/>
        <v>8.5532407407407418E-2</v>
      </c>
      <c r="AZ12" s="79">
        <f t="shared" si="28"/>
        <v>12</v>
      </c>
      <c r="BA12" s="78">
        <f t="shared" si="29"/>
        <v>8.5562189242840786E-2</v>
      </c>
      <c r="BB12" s="79">
        <f t="shared" si="30"/>
        <v>13</v>
      </c>
      <c r="BC12" s="77">
        <v>0.70822916666666658</v>
      </c>
      <c r="BD12" s="78">
        <f t="shared" si="31"/>
        <v>0.277673611111111</v>
      </c>
      <c r="BE12" s="79">
        <f t="shared" si="32"/>
        <v>12</v>
      </c>
      <c r="BF12" s="78">
        <f t="shared" si="33"/>
        <v>0.27777029528078379</v>
      </c>
      <c r="BG12" s="79">
        <f t="shared" si="34"/>
        <v>12</v>
      </c>
      <c r="BH12" s="77">
        <v>0.55318287037037039</v>
      </c>
      <c r="BI12" s="78">
        <f t="shared" si="35"/>
        <v>0.1247106481481482</v>
      </c>
      <c r="BJ12" s="79">
        <f t="shared" si="36"/>
        <v>9</v>
      </c>
      <c r="BK12" s="78">
        <f t="shared" si="37"/>
        <v>0.12497638441211113</v>
      </c>
      <c r="BL12" s="79">
        <f t="shared" si="38"/>
        <v>9</v>
      </c>
      <c r="BM12" s="77"/>
      <c r="BN12" s="78" t="str">
        <f t="shared" si="39"/>
        <v/>
      </c>
      <c r="BO12" s="79">
        <f t="shared" si="40"/>
        <v>0</v>
      </c>
      <c r="BP12" s="78" t="str">
        <f t="shared" si="41"/>
        <v xml:space="preserve"> </v>
      </c>
      <c r="BQ12" s="79" t="e">
        <f t="shared" si="42"/>
        <v>#VALUE!</v>
      </c>
      <c r="BR12" s="77"/>
      <c r="BS12" s="78" t="str">
        <f t="shared" si="43"/>
        <v/>
      </c>
      <c r="BT12" s="79">
        <f t="shared" si="44"/>
        <v>0</v>
      </c>
      <c r="BU12" s="78" t="str">
        <f t="shared" si="45"/>
        <v xml:space="preserve"> </v>
      </c>
      <c r="BV12" s="79" t="e">
        <f t="shared" si="46"/>
        <v>#VALUE!</v>
      </c>
      <c r="BW12" s="33"/>
      <c r="BX12" s="80">
        <f t="shared" si="47"/>
        <v>61</v>
      </c>
      <c r="BY12" s="81" t="str">
        <f t="shared" si="48"/>
        <v>n/f</v>
      </c>
      <c r="BZ12" s="82">
        <f t="shared" si="49"/>
        <v>0.25</v>
      </c>
      <c r="CA12" s="83">
        <v>8</v>
      </c>
      <c r="CB12" s="83">
        <f t="shared" si="100"/>
        <v>20</v>
      </c>
      <c r="CC12" s="81" t="str">
        <f t="shared" si="50"/>
        <v>n/s</v>
      </c>
      <c r="CD12" s="82">
        <f t="shared" si="51"/>
        <v>0</v>
      </c>
      <c r="CE12" s="82">
        <f t="shared" si="52"/>
        <v>0.25</v>
      </c>
      <c r="CF12" s="84">
        <f t="shared" si="53"/>
        <v>19</v>
      </c>
      <c r="CG12" s="83">
        <f t="shared" si="54"/>
        <v>31</v>
      </c>
      <c r="CH12" s="83">
        <v>8</v>
      </c>
      <c r="CI12" s="83">
        <f t="shared" si="101"/>
        <v>10</v>
      </c>
      <c r="CJ12" s="81">
        <f t="shared" si="55"/>
        <v>11</v>
      </c>
      <c r="CK12" s="174">
        <f t="shared" si="102"/>
        <v>18</v>
      </c>
      <c r="CL12" s="82">
        <f t="shared" si="56"/>
        <v>18.25</v>
      </c>
      <c r="CM12" s="84">
        <f t="shared" si="57"/>
        <v>14</v>
      </c>
      <c r="CN12" s="83">
        <f t="shared" si="58"/>
        <v>50</v>
      </c>
      <c r="CO12" s="83">
        <v>8</v>
      </c>
      <c r="CP12" s="83">
        <f t="shared" si="103"/>
        <v>12</v>
      </c>
      <c r="CQ12" s="81">
        <f t="shared" si="59"/>
        <v>11</v>
      </c>
      <c r="CR12" s="82">
        <f t="shared" si="60"/>
        <v>13</v>
      </c>
      <c r="CS12" s="82">
        <f t="shared" si="61"/>
        <v>31.25</v>
      </c>
      <c r="CT12" s="84">
        <f t="shared" si="62"/>
        <v>12</v>
      </c>
      <c r="CU12" s="83">
        <f t="shared" si="63"/>
        <v>64</v>
      </c>
      <c r="CV12" s="83">
        <v>8</v>
      </c>
      <c r="CW12" s="83">
        <f t="shared" si="104"/>
        <v>16</v>
      </c>
      <c r="CX12" s="81" t="str">
        <f t="shared" si="64"/>
        <v>n/s</v>
      </c>
      <c r="CY12" s="82">
        <f t="shared" si="65"/>
        <v>0</v>
      </c>
      <c r="CZ12" s="82">
        <f t="shared" si="66"/>
        <v>31.25</v>
      </c>
      <c r="DA12" s="84">
        <f t="shared" si="67"/>
        <v>14</v>
      </c>
      <c r="DB12" s="83">
        <f t="shared" si="68"/>
        <v>82</v>
      </c>
      <c r="DC12" s="83">
        <v>8</v>
      </c>
      <c r="DD12" s="83">
        <f t="shared" si="105"/>
        <v>14</v>
      </c>
      <c r="DE12" s="81">
        <f t="shared" si="69"/>
        <v>13</v>
      </c>
      <c r="DF12" s="96">
        <f t="shared" si="70"/>
        <v>10</v>
      </c>
      <c r="DG12" s="82">
        <f t="shared" si="71"/>
        <v>41.25</v>
      </c>
      <c r="DH12" s="84">
        <f t="shared" si="72"/>
        <v>14</v>
      </c>
      <c r="DI12" s="83">
        <f t="shared" si="73"/>
        <v>95</v>
      </c>
      <c r="DJ12" s="83">
        <v>8</v>
      </c>
      <c r="DK12" s="83">
        <f t="shared" si="106"/>
        <v>15</v>
      </c>
      <c r="DL12" s="81">
        <f t="shared" si="74"/>
        <v>12</v>
      </c>
      <c r="DM12" s="82">
        <f t="shared" si="75"/>
        <v>13</v>
      </c>
      <c r="DN12" s="82">
        <f t="shared" si="76"/>
        <v>54.25</v>
      </c>
      <c r="DO12" s="84">
        <f t="shared" si="77"/>
        <v>14</v>
      </c>
      <c r="DP12" s="83">
        <f t="shared" si="78"/>
        <v>111</v>
      </c>
      <c r="DQ12" s="83">
        <v>8</v>
      </c>
      <c r="DR12" s="83">
        <f t="shared" si="107"/>
        <v>17</v>
      </c>
      <c r="DS12" s="81">
        <f t="shared" si="79"/>
        <v>9</v>
      </c>
      <c r="DT12" s="82">
        <f t="shared" si="108"/>
        <v>16</v>
      </c>
      <c r="DU12" s="82">
        <f t="shared" si="80"/>
        <v>70.25</v>
      </c>
      <c r="DV12" s="84">
        <f t="shared" si="81"/>
        <v>13</v>
      </c>
      <c r="DW12" s="83">
        <f t="shared" si="82"/>
        <v>125</v>
      </c>
      <c r="DX12" s="83">
        <v>8</v>
      </c>
      <c r="DY12" s="83">
        <f t="shared" si="109"/>
        <v>17</v>
      </c>
      <c r="DZ12" s="81" t="e">
        <f t="shared" si="83"/>
        <v>#VALUE!</v>
      </c>
      <c r="EA12" s="82" t="str">
        <f t="shared" si="110"/>
        <v xml:space="preserve"> </v>
      </c>
      <c r="EB12" s="82" t="str">
        <f t="shared" si="84"/>
        <v xml:space="preserve"> </v>
      </c>
      <c r="EC12" s="84" t="str">
        <f t="shared" si="85"/>
        <v xml:space="preserve"> </v>
      </c>
      <c r="ED12" s="83" t="str">
        <f t="shared" si="86"/>
        <v xml:space="preserve"> </v>
      </c>
      <c r="EE12" s="83">
        <v>8</v>
      </c>
      <c r="EF12" s="83">
        <f t="shared" si="111"/>
        <v>-7</v>
      </c>
      <c r="EG12" s="81" t="e">
        <f t="shared" si="87"/>
        <v>#VALUE!</v>
      </c>
      <c r="EH12" s="82" t="str">
        <f t="shared" si="112"/>
        <v xml:space="preserve"> </v>
      </c>
      <c r="EI12" s="82" t="str">
        <f t="shared" si="88"/>
        <v xml:space="preserve"> </v>
      </c>
      <c r="EJ12" s="84" t="str">
        <f t="shared" si="89"/>
        <v xml:space="preserve"> </v>
      </c>
      <c r="EK12" s="83" t="str">
        <f t="shared" si="90"/>
        <v xml:space="preserve"> </v>
      </c>
      <c r="EL12" s="83">
        <v>8</v>
      </c>
      <c r="EM12" s="83">
        <f t="shared" si="113"/>
        <v>-7</v>
      </c>
      <c r="EN12" s="86">
        <f t="shared" si="91"/>
        <v>-0.25</v>
      </c>
      <c r="EO12" s="65">
        <v>-10</v>
      </c>
      <c r="EP12" s="87">
        <f t="shared" si="92"/>
        <v>60</v>
      </c>
      <c r="EQ12" s="88">
        <f t="shared" si="93"/>
        <v>15</v>
      </c>
      <c r="ER12" s="89">
        <f t="shared" si="94"/>
        <v>121</v>
      </c>
      <c r="ES12" s="90">
        <f t="shared" si="95"/>
        <v>117</v>
      </c>
      <c r="ET12" s="91">
        <v>8</v>
      </c>
      <c r="EU12" s="91">
        <v>1</v>
      </c>
      <c r="EV12" s="84">
        <f t="shared" si="96"/>
        <v>15</v>
      </c>
      <c r="EW12" s="92" t="str">
        <f t="shared" si="97"/>
        <v>Александр Пырченков</v>
      </c>
      <c r="EX12" s="93">
        <f t="shared" si="98"/>
        <v>61</v>
      </c>
    </row>
    <row r="13" spans="1:154" ht="15">
      <c r="A13" s="66">
        <v>9</v>
      </c>
      <c r="B13" s="103" t="s">
        <v>114</v>
      </c>
      <c r="C13" s="104"/>
      <c r="D13" s="104"/>
      <c r="E13" s="104"/>
      <c r="F13" s="104"/>
      <c r="G13" s="164">
        <v>15</v>
      </c>
      <c r="H13" s="164">
        <v>2</v>
      </c>
      <c r="I13" s="165">
        <v>14.7</v>
      </c>
      <c r="J13" s="166">
        <v>120</v>
      </c>
      <c r="K13" s="70">
        <f t="shared" si="0"/>
        <v>50.784999999999997</v>
      </c>
      <c r="L13" s="70">
        <f t="shared" ref="L13:L18" si="114">100-(J13+300)/8.5</f>
        <v>50.588235294117645</v>
      </c>
      <c r="M13" s="71"/>
      <c r="N13" s="48">
        <f>K13*$N$2</f>
        <v>2.53925</v>
      </c>
      <c r="O13" s="97" t="s">
        <v>116</v>
      </c>
      <c r="P13" s="106" t="s">
        <v>115</v>
      </c>
      <c r="Q13" s="73">
        <f t="shared" si="2"/>
        <v>50.784999999999997</v>
      </c>
      <c r="R13" s="73">
        <f t="shared" si="3"/>
        <v>53.127485294117648</v>
      </c>
      <c r="S13" s="74">
        <v>1</v>
      </c>
      <c r="T13" s="74" t="s">
        <v>74</v>
      </c>
      <c r="U13" s="75">
        <v>28</v>
      </c>
      <c r="V13" s="76">
        <f t="shared" si="4"/>
        <v>0.99544819810830121</v>
      </c>
      <c r="W13" s="76">
        <f t="shared" si="5"/>
        <v>0.99597648796440608</v>
      </c>
      <c r="X13" s="76">
        <f t="shared" si="6"/>
        <v>0.99987984131800667</v>
      </c>
      <c r="Y13" s="99" t="s">
        <v>146</v>
      </c>
      <c r="Z13" s="78" t="str">
        <f t="shared" si="7"/>
        <v xml:space="preserve"> </v>
      </c>
      <c r="AA13" s="79" t="str">
        <f t="shared" si="8"/>
        <v>n/f</v>
      </c>
      <c r="AB13" s="78" t="str">
        <f t="shared" si="9"/>
        <v xml:space="preserve"> </v>
      </c>
      <c r="AC13" s="79" t="str">
        <f t="shared" si="10"/>
        <v>n/f</v>
      </c>
      <c r="AD13" s="77" t="s">
        <v>145</v>
      </c>
      <c r="AE13" s="78" t="str">
        <f t="shared" si="11"/>
        <v xml:space="preserve"> </v>
      </c>
      <c r="AF13" s="79" t="str">
        <f t="shared" si="12"/>
        <v>n/s</v>
      </c>
      <c r="AG13" s="78" t="str">
        <f t="shared" si="13"/>
        <v xml:space="preserve"> </v>
      </c>
      <c r="AH13" s="79" t="str">
        <f t="shared" si="14"/>
        <v>n/s</v>
      </c>
      <c r="AI13" s="77">
        <v>0.29652777777777778</v>
      </c>
      <c r="AJ13" s="78">
        <f t="shared" si="15"/>
        <v>0.94929398148605171</v>
      </c>
      <c r="AK13" s="79">
        <f t="shared" si="16"/>
        <v>14</v>
      </c>
      <c r="AL13" s="78">
        <f t="shared" si="17"/>
        <v>0.9491799155724121</v>
      </c>
      <c r="AM13" s="79">
        <f t="shared" si="18"/>
        <v>14</v>
      </c>
      <c r="AN13" s="77">
        <v>0.76545138888888886</v>
      </c>
      <c r="AO13" s="78">
        <f t="shared" si="19"/>
        <v>0.10572916666666665</v>
      </c>
      <c r="AP13" s="79">
        <f t="shared" si="20"/>
        <v>20</v>
      </c>
      <c r="AQ13" s="78">
        <f t="shared" si="21"/>
        <v>0.10530376409207</v>
      </c>
      <c r="AR13" s="79">
        <f t="shared" si="22"/>
        <v>20</v>
      </c>
      <c r="AS13" s="77" t="s">
        <v>145</v>
      </c>
      <c r="AT13" s="78" t="str">
        <f t="shared" si="23"/>
        <v xml:space="preserve"> </v>
      </c>
      <c r="AU13" s="79" t="str">
        <f t="shared" si="24"/>
        <v>n/s</v>
      </c>
      <c r="AV13" s="78" t="str">
        <f t="shared" si="25"/>
        <v xml:space="preserve"> </v>
      </c>
      <c r="AW13" s="79" t="str">
        <f t="shared" si="26"/>
        <v>n/s</v>
      </c>
      <c r="AX13" s="77" t="s">
        <v>145</v>
      </c>
      <c r="AY13" s="78" t="str">
        <f t="shared" si="27"/>
        <v xml:space="preserve"> </v>
      </c>
      <c r="AZ13" s="79" t="str">
        <f t="shared" si="28"/>
        <v>n/s</v>
      </c>
      <c r="BA13" s="78" t="str">
        <f t="shared" si="29"/>
        <v xml:space="preserve"> </v>
      </c>
      <c r="BB13" s="79" t="str">
        <f t="shared" si="30"/>
        <v>n/s</v>
      </c>
      <c r="BC13" s="77" t="s">
        <v>145</v>
      </c>
      <c r="BD13" s="78" t="str">
        <f t="shared" si="31"/>
        <v xml:space="preserve"> </v>
      </c>
      <c r="BE13" s="79" t="str">
        <f t="shared" si="32"/>
        <v>n/s</v>
      </c>
      <c r="BF13" s="78" t="str">
        <f t="shared" si="33"/>
        <v xml:space="preserve"> </v>
      </c>
      <c r="BG13" s="79" t="str">
        <f t="shared" si="34"/>
        <v>n/s</v>
      </c>
      <c r="BH13" s="77" t="s">
        <v>145</v>
      </c>
      <c r="BI13" s="78" t="str">
        <f t="shared" si="35"/>
        <v xml:space="preserve"> </v>
      </c>
      <c r="BJ13" s="79" t="str">
        <f t="shared" si="36"/>
        <v>n/s</v>
      </c>
      <c r="BK13" s="78" t="str">
        <f t="shared" si="37"/>
        <v xml:space="preserve"> </v>
      </c>
      <c r="BL13" s="79" t="str">
        <f t="shared" si="38"/>
        <v>n/s</v>
      </c>
      <c r="BM13" s="77"/>
      <c r="BN13" s="78" t="str">
        <f t="shared" si="39"/>
        <v/>
      </c>
      <c r="BO13" s="79">
        <f t="shared" si="40"/>
        <v>0</v>
      </c>
      <c r="BP13" s="78" t="str">
        <f t="shared" si="41"/>
        <v xml:space="preserve"> </v>
      </c>
      <c r="BQ13" s="79" t="e">
        <f t="shared" si="42"/>
        <v>#VALUE!</v>
      </c>
      <c r="BR13" s="107"/>
      <c r="BS13" s="78" t="str">
        <f t="shared" si="43"/>
        <v/>
      </c>
      <c r="BT13" s="79">
        <f t="shared" si="44"/>
        <v>0</v>
      </c>
      <c r="BU13" s="78" t="str">
        <f t="shared" si="45"/>
        <v xml:space="preserve"> </v>
      </c>
      <c r="BV13" s="79" t="e">
        <f t="shared" si="46"/>
        <v>#VALUE!</v>
      </c>
      <c r="BW13" s="33"/>
      <c r="BX13" s="80">
        <f t="shared" si="47"/>
        <v>28</v>
      </c>
      <c r="BY13" s="81" t="str">
        <f t="shared" si="48"/>
        <v>n/f</v>
      </c>
      <c r="BZ13" s="82">
        <f t="shared" si="49"/>
        <v>0.25</v>
      </c>
      <c r="CA13" s="83">
        <v>9</v>
      </c>
      <c r="CB13" s="83">
        <f t="shared" si="100"/>
        <v>19</v>
      </c>
      <c r="CC13" s="81" t="str">
        <f t="shared" si="50"/>
        <v>n/s</v>
      </c>
      <c r="CD13" s="82">
        <f t="shared" si="51"/>
        <v>0</v>
      </c>
      <c r="CE13" s="82">
        <f t="shared" si="52"/>
        <v>0.25</v>
      </c>
      <c r="CF13" s="84">
        <f t="shared" si="53"/>
        <v>19</v>
      </c>
      <c r="CG13" s="83">
        <f t="shared" si="54"/>
        <v>30</v>
      </c>
      <c r="CH13" s="83">
        <v>9</v>
      </c>
      <c r="CI13" s="83">
        <f t="shared" si="101"/>
        <v>9</v>
      </c>
      <c r="CJ13" s="81">
        <f t="shared" si="55"/>
        <v>14</v>
      </c>
      <c r="CK13" s="174">
        <f t="shared" si="102"/>
        <v>12</v>
      </c>
      <c r="CL13" s="82">
        <f t="shared" si="56"/>
        <v>12.25</v>
      </c>
      <c r="CM13" s="84">
        <f t="shared" si="57"/>
        <v>17</v>
      </c>
      <c r="CN13" s="83">
        <f t="shared" si="58"/>
        <v>46</v>
      </c>
      <c r="CO13" s="83">
        <v>9</v>
      </c>
      <c r="CP13" s="83">
        <f t="shared" si="103"/>
        <v>11</v>
      </c>
      <c r="CQ13" s="81">
        <f t="shared" si="59"/>
        <v>20</v>
      </c>
      <c r="CR13" s="82">
        <f t="shared" si="60"/>
        <v>4</v>
      </c>
      <c r="CS13" s="82">
        <f t="shared" si="61"/>
        <v>16.25</v>
      </c>
      <c r="CT13" s="84">
        <f t="shared" si="62"/>
        <v>19</v>
      </c>
      <c r="CU13" s="83">
        <f t="shared" si="63"/>
        <v>56</v>
      </c>
      <c r="CV13" s="83">
        <v>9</v>
      </c>
      <c r="CW13" s="83">
        <f t="shared" si="104"/>
        <v>15</v>
      </c>
      <c r="CX13" s="81" t="str">
        <f t="shared" si="64"/>
        <v>n/s</v>
      </c>
      <c r="CY13" s="82">
        <f t="shared" si="65"/>
        <v>0</v>
      </c>
      <c r="CZ13" s="82">
        <f t="shared" si="66"/>
        <v>16.25</v>
      </c>
      <c r="DA13" s="84">
        <f t="shared" si="67"/>
        <v>22</v>
      </c>
      <c r="DB13" s="83">
        <f t="shared" si="68"/>
        <v>65</v>
      </c>
      <c r="DC13" s="83">
        <v>9</v>
      </c>
      <c r="DD13" s="83">
        <f t="shared" si="105"/>
        <v>13</v>
      </c>
      <c r="DE13" s="81" t="str">
        <f t="shared" si="69"/>
        <v>n/s</v>
      </c>
      <c r="DF13" s="96">
        <f t="shared" si="70"/>
        <v>0</v>
      </c>
      <c r="DG13" s="82">
        <f t="shared" si="71"/>
        <v>16.25</v>
      </c>
      <c r="DH13" s="84">
        <f t="shared" si="72"/>
        <v>23</v>
      </c>
      <c r="DI13" s="83">
        <f t="shared" si="73"/>
        <v>79.75</v>
      </c>
      <c r="DJ13" s="83">
        <v>9</v>
      </c>
      <c r="DK13" s="83">
        <f t="shared" si="106"/>
        <v>14</v>
      </c>
      <c r="DL13" s="81" t="str">
        <f t="shared" si="74"/>
        <v>n/s</v>
      </c>
      <c r="DM13" s="82">
        <f t="shared" si="75"/>
        <v>0</v>
      </c>
      <c r="DN13" s="82">
        <f t="shared" si="76"/>
        <v>16.25</v>
      </c>
      <c r="DO13" s="84">
        <f t="shared" si="77"/>
        <v>24</v>
      </c>
      <c r="DP13" s="83">
        <f t="shared" si="78"/>
        <v>104</v>
      </c>
      <c r="DQ13" s="83">
        <v>9</v>
      </c>
      <c r="DR13" s="83">
        <f t="shared" si="107"/>
        <v>16</v>
      </c>
      <c r="DS13" s="81" t="str">
        <f t="shared" si="79"/>
        <v>n/s</v>
      </c>
      <c r="DT13" s="82">
        <f t="shared" si="108"/>
        <v>0</v>
      </c>
      <c r="DU13" s="82">
        <f t="shared" si="80"/>
        <v>16.25</v>
      </c>
      <c r="DV13" s="84">
        <f t="shared" si="81"/>
        <v>24</v>
      </c>
      <c r="DW13" s="83">
        <f t="shared" si="82"/>
        <v>105</v>
      </c>
      <c r="DX13" s="83">
        <v>9</v>
      </c>
      <c r="DY13" s="83">
        <f t="shared" si="109"/>
        <v>16</v>
      </c>
      <c r="DZ13" s="81" t="e">
        <f t="shared" si="83"/>
        <v>#VALUE!</v>
      </c>
      <c r="EA13" s="82" t="str">
        <f t="shared" si="110"/>
        <v xml:space="preserve"> </v>
      </c>
      <c r="EB13" s="82" t="str">
        <f t="shared" si="84"/>
        <v xml:space="preserve"> </v>
      </c>
      <c r="EC13" s="84" t="str">
        <f t="shared" si="85"/>
        <v xml:space="preserve"> </v>
      </c>
      <c r="ED13" s="83" t="str">
        <f t="shared" si="86"/>
        <v xml:space="preserve"> </v>
      </c>
      <c r="EE13" s="83">
        <v>9</v>
      </c>
      <c r="EF13" s="83">
        <f t="shared" si="111"/>
        <v>-8</v>
      </c>
      <c r="EG13" s="81" t="e">
        <f t="shared" si="87"/>
        <v>#VALUE!</v>
      </c>
      <c r="EH13" s="82" t="str">
        <f t="shared" si="112"/>
        <v xml:space="preserve"> </v>
      </c>
      <c r="EI13" s="82" t="str">
        <f t="shared" si="88"/>
        <v xml:space="preserve"> </v>
      </c>
      <c r="EJ13" s="84" t="str">
        <f t="shared" si="89"/>
        <v xml:space="preserve"> </v>
      </c>
      <c r="EK13" s="83" t="str">
        <f t="shared" si="90"/>
        <v xml:space="preserve"> </v>
      </c>
      <c r="EL13" s="83">
        <v>9</v>
      </c>
      <c r="EM13" s="83">
        <f t="shared" si="113"/>
        <v>-8</v>
      </c>
      <c r="EN13" s="86">
        <f t="shared" si="91"/>
        <v>-0.25</v>
      </c>
      <c r="EO13" s="65"/>
      <c r="EP13" s="87">
        <f t="shared" si="92"/>
        <v>16</v>
      </c>
      <c r="EQ13" s="88">
        <f t="shared" si="93"/>
        <v>24</v>
      </c>
      <c r="ER13" s="89">
        <f t="shared" si="94"/>
        <v>169</v>
      </c>
      <c r="ES13" s="90">
        <f t="shared" si="95"/>
        <v>104</v>
      </c>
      <c r="ET13" s="91">
        <v>9</v>
      </c>
      <c r="EU13" s="91">
        <v>1</v>
      </c>
      <c r="EV13" s="84">
        <f t="shared" si="96"/>
        <v>24</v>
      </c>
      <c r="EW13" s="92" t="str">
        <f t="shared" si="97"/>
        <v>Антон Карасёв</v>
      </c>
      <c r="EX13" s="93">
        <f t="shared" si="98"/>
        <v>28</v>
      </c>
    </row>
    <row r="14" spans="1:154" ht="15" customHeight="1">
      <c r="A14" s="66">
        <v>10</v>
      </c>
      <c r="B14" s="48" t="s">
        <v>79</v>
      </c>
      <c r="C14" s="67">
        <v>19.100000000000001</v>
      </c>
      <c r="D14" s="67">
        <v>6.25</v>
      </c>
      <c r="E14" s="67">
        <v>18</v>
      </c>
      <c r="F14" s="67">
        <v>6.25</v>
      </c>
      <c r="G14" s="67">
        <v>14.51</v>
      </c>
      <c r="H14" s="67">
        <v>2</v>
      </c>
      <c r="I14" s="68">
        <v>14</v>
      </c>
      <c r="J14" s="69">
        <f t="shared" ref="J14:J20" si="115">0.5*(C14*D14+E14*F14)</f>
        <v>115.9375</v>
      </c>
      <c r="K14" s="70">
        <f t="shared" si="0"/>
        <v>52.392690000000002</v>
      </c>
      <c r="L14" s="70">
        <f t="shared" si="114"/>
        <v>51.066176470588232</v>
      </c>
      <c r="M14" s="71"/>
      <c r="N14" s="115"/>
      <c r="O14" s="116" t="s">
        <v>80</v>
      </c>
      <c r="P14" s="115" t="s">
        <v>118</v>
      </c>
      <c r="Q14" s="73">
        <f t="shared" si="2"/>
        <v>52.392690000000002</v>
      </c>
      <c r="R14" s="73">
        <f t="shared" si="3"/>
        <v>51.066176470588232</v>
      </c>
      <c r="S14" s="74">
        <v>1</v>
      </c>
      <c r="T14" s="74" t="s">
        <v>74</v>
      </c>
      <c r="U14" s="75">
        <v>11</v>
      </c>
      <c r="V14" s="76">
        <f t="shared" si="4"/>
        <v>0.99931198428983492</v>
      </c>
      <c r="W14" s="76">
        <f t="shared" si="5"/>
        <v>0.99939211040838372</v>
      </c>
      <c r="X14" s="76">
        <f t="shared" si="6"/>
        <v>0.99759124001993704</v>
      </c>
      <c r="Y14" s="99" t="s">
        <v>146</v>
      </c>
      <c r="Z14" s="78" t="str">
        <f t="shared" si="7"/>
        <v xml:space="preserve"> </v>
      </c>
      <c r="AA14" s="79" t="str">
        <f t="shared" si="8"/>
        <v>n/f</v>
      </c>
      <c r="AB14" s="78" t="str">
        <f t="shared" si="9"/>
        <v xml:space="preserve"> </v>
      </c>
      <c r="AC14" s="79" t="str">
        <f t="shared" si="10"/>
        <v>n/f</v>
      </c>
      <c r="AD14" s="77" t="s">
        <v>145</v>
      </c>
      <c r="AE14" s="78" t="str">
        <f t="shared" si="11"/>
        <v xml:space="preserve"> </v>
      </c>
      <c r="AF14" s="79" t="str">
        <f t="shared" si="12"/>
        <v>n/s</v>
      </c>
      <c r="AG14" s="78" t="str">
        <f t="shared" si="13"/>
        <v xml:space="preserve"> </v>
      </c>
      <c r="AH14" s="79" t="str">
        <f t="shared" si="14"/>
        <v>n/s</v>
      </c>
      <c r="AI14" s="77" t="s">
        <v>145</v>
      </c>
      <c r="AJ14" s="78" t="str">
        <f t="shared" si="15"/>
        <v xml:space="preserve"> </v>
      </c>
      <c r="AK14" s="79" t="str">
        <f t="shared" si="16"/>
        <v>n/s</v>
      </c>
      <c r="AL14" s="78" t="str">
        <f t="shared" si="17"/>
        <v xml:space="preserve"> </v>
      </c>
      <c r="AM14" s="79" t="str">
        <f t="shared" si="18"/>
        <v>n/s</v>
      </c>
      <c r="AN14" s="77">
        <v>0.77687499999999998</v>
      </c>
      <c r="AO14" s="78">
        <f t="shared" si="19"/>
        <v>0.11715277777777777</v>
      </c>
      <c r="AP14" s="79">
        <f t="shared" si="20"/>
        <v>22</v>
      </c>
      <c r="AQ14" s="78">
        <f t="shared" si="21"/>
        <v>0.11708156182353772</v>
      </c>
      <c r="AR14" s="79">
        <f t="shared" si="22"/>
        <v>22</v>
      </c>
      <c r="AS14" s="77">
        <v>0.80775462962962974</v>
      </c>
      <c r="AT14" s="78">
        <f t="shared" si="23"/>
        <v>4.7337962962963109E-2</v>
      </c>
      <c r="AU14" s="79">
        <f t="shared" si="24"/>
        <v>14</v>
      </c>
      <c r="AV14" s="78">
        <f t="shared" si="25"/>
        <v>4.7223937172240223E-2</v>
      </c>
      <c r="AW14" s="79">
        <f t="shared" si="26"/>
        <v>14</v>
      </c>
      <c r="AX14" s="77">
        <v>0.73777777777777775</v>
      </c>
      <c r="AY14" s="78">
        <f t="shared" si="27"/>
        <v>8.4999999999999964E-2</v>
      </c>
      <c r="AZ14" s="79">
        <f t="shared" si="28"/>
        <v>11</v>
      </c>
      <c r="BA14" s="78">
        <f t="shared" si="29"/>
        <v>8.4795255401694608E-2</v>
      </c>
      <c r="BB14" s="79">
        <f t="shared" si="30"/>
        <v>11</v>
      </c>
      <c r="BC14" s="77">
        <v>0.75101851851851853</v>
      </c>
      <c r="BD14" s="78">
        <f t="shared" si="31"/>
        <v>0.32046296296296295</v>
      </c>
      <c r="BE14" s="79">
        <f t="shared" si="32"/>
        <v>20</v>
      </c>
      <c r="BF14" s="78">
        <f t="shared" si="33"/>
        <v>0.31969104460268538</v>
      </c>
      <c r="BG14" s="79">
        <f t="shared" si="34"/>
        <v>20</v>
      </c>
      <c r="BH14" s="99">
        <v>0.56063657407407408</v>
      </c>
      <c r="BI14" s="78">
        <f t="shared" si="35"/>
        <v>0.13216435185185188</v>
      </c>
      <c r="BJ14" s="79">
        <f t="shared" si="36"/>
        <v>15</v>
      </c>
      <c r="BK14" s="78">
        <f t="shared" si="37"/>
        <v>0.13208401051797844</v>
      </c>
      <c r="BL14" s="79">
        <f t="shared" si="38"/>
        <v>15</v>
      </c>
      <c r="BM14" s="99"/>
      <c r="BN14" s="78" t="str">
        <f t="shared" si="39"/>
        <v/>
      </c>
      <c r="BO14" s="79">
        <f t="shared" si="40"/>
        <v>0</v>
      </c>
      <c r="BP14" s="78" t="str">
        <f t="shared" si="41"/>
        <v xml:space="preserve"> </v>
      </c>
      <c r="BQ14" s="79" t="e">
        <f t="shared" si="42"/>
        <v>#VALUE!</v>
      </c>
      <c r="BR14" s="77"/>
      <c r="BS14" s="78" t="str">
        <f t="shared" si="43"/>
        <v/>
      </c>
      <c r="BT14" s="79">
        <f t="shared" si="44"/>
        <v>0</v>
      </c>
      <c r="BU14" s="78" t="str">
        <f t="shared" si="45"/>
        <v xml:space="preserve"> </v>
      </c>
      <c r="BV14" s="79" t="e">
        <f t="shared" si="46"/>
        <v>#VALUE!</v>
      </c>
      <c r="BW14" s="33"/>
      <c r="BX14" s="80">
        <f t="shared" si="47"/>
        <v>11</v>
      </c>
      <c r="BY14" s="81" t="str">
        <f t="shared" si="48"/>
        <v>n/f</v>
      </c>
      <c r="BZ14" s="96">
        <f t="shared" si="49"/>
        <v>0.25</v>
      </c>
      <c r="CA14" s="83">
        <v>10</v>
      </c>
      <c r="CB14" s="83">
        <f t="shared" si="100"/>
        <v>18</v>
      </c>
      <c r="CC14" s="81" t="str">
        <f t="shared" si="50"/>
        <v>n/s</v>
      </c>
      <c r="CD14" s="96">
        <f t="shared" si="51"/>
        <v>0</v>
      </c>
      <c r="CE14" s="82">
        <f t="shared" si="52"/>
        <v>0.25</v>
      </c>
      <c r="CF14" s="111">
        <f t="shared" si="53"/>
        <v>19</v>
      </c>
      <c r="CG14" s="112">
        <f t="shared" si="54"/>
        <v>28</v>
      </c>
      <c r="CH14" s="83">
        <v>10</v>
      </c>
      <c r="CI14" s="83">
        <f t="shared" si="101"/>
        <v>8</v>
      </c>
      <c r="CJ14" s="81" t="str">
        <f t="shared" si="55"/>
        <v>n/s</v>
      </c>
      <c r="CK14" s="174">
        <f t="shared" si="102"/>
        <v>0</v>
      </c>
      <c r="CL14" s="82">
        <f t="shared" si="56"/>
        <v>0.25</v>
      </c>
      <c r="CM14" s="111">
        <f t="shared" si="57"/>
        <v>24</v>
      </c>
      <c r="CN14" s="112">
        <f t="shared" si="58"/>
        <v>41</v>
      </c>
      <c r="CO14" s="83">
        <v>10</v>
      </c>
      <c r="CP14" s="83">
        <f t="shared" si="103"/>
        <v>10</v>
      </c>
      <c r="CQ14" s="81">
        <f t="shared" si="59"/>
        <v>22</v>
      </c>
      <c r="CR14" s="96">
        <f t="shared" si="60"/>
        <v>2</v>
      </c>
      <c r="CS14" s="82">
        <f t="shared" si="61"/>
        <v>2.25</v>
      </c>
      <c r="CT14" s="111">
        <f t="shared" si="62"/>
        <v>24</v>
      </c>
      <c r="CU14" s="112">
        <f t="shared" si="63"/>
        <v>55.5</v>
      </c>
      <c r="CV14" s="83">
        <v>10</v>
      </c>
      <c r="CW14" s="83">
        <f t="shared" si="104"/>
        <v>14</v>
      </c>
      <c r="CX14" s="81">
        <f t="shared" si="64"/>
        <v>14</v>
      </c>
      <c r="CY14" s="96">
        <f t="shared" si="65"/>
        <v>8</v>
      </c>
      <c r="CZ14" s="82">
        <f t="shared" si="66"/>
        <v>10.25</v>
      </c>
      <c r="DA14" s="111">
        <f t="shared" si="67"/>
        <v>23</v>
      </c>
      <c r="DB14" s="112">
        <f t="shared" si="68"/>
        <v>61</v>
      </c>
      <c r="DC14" s="83">
        <v>10</v>
      </c>
      <c r="DD14" s="83">
        <f t="shared" si="105"/>
        <v>12</v>
      </c>
      <c r="DE14" s="81">
        <f t="shared" si="69"/>
        <v>11</v>
      </c>
      <c r="DF14" s="96">
        <f t="shared" si="70"/>
        <v>12</v>
      </c>
      <c r="DG14" s="82">
        <f t="shared" si="71"/>
        <v>22.25</v>
      </c>
      <c r="DH14" s="111">
        <f t="shared" si="72"/>
        <v>20</v>
      </c>
      <c r="DI14" s="112">
        <f t="shared" si="73"/>
        <v>73</v>
      </c>
      <c r="DJ14" s="83">
        <v>10</v>
      </c>
      <c r="DK14" s="83">
        <f t="shared" si="106"/>
        <v>13</v>
      </c>
      <c r="DL14" s="81">
        <f t="shared" si="74"/>
        <v>20</v>
      </c>
      <c r="DM14" s="96">
        <f t="shared" si="75"/>
        <v>5</v>
      </c>
      <c r="DN14" s="82">
        <f t="shared" si="76"/>
        <v>27.25</v>
      </c>
      <c r="DO14" s="111">
        <f t="shared" si="77"/>
        <v>22</v>
      </c>
      <c r="DP14" s="112">
        <f t="shared" si="78"/>
        <v>83</v>
      </c>
      <c r="DQ14" s="112">
        <v>10</v>
      </c>
      <c r="DR14" s="83">
        <f t="shared" si="107"/>
        <v>15</v>
      </c>
      <c r="DS14" s="81">
        <f t="shared" si="79"/>
        <v>15</v>
      </c>
      <c r="DT14" s="82">
        <f t="shared" si="108"/>
        <v>10</v>
      </c>
      <c r="DU14" s="82">
        <f t="shared" si="80"/>
        <v>37.25</v>
      </c>
      <c r="DV14" s="84">
        <f t="shared" si="81"/>
        <v>20</v>
      </c>
      <c r="DW14" s="112">
        <f t="shared" si="82"/>
        <v>102</v>
      </c>
      <c r="DX14" s="83">
        <v>10</v>
      </c>
      <c r="DY14" s="83">
        <f t="shared" si="109"/>
        <v>15</v>
      </c>
      <c r="DZ14" s="81" t="e">
        <f t="shared" si="83"/>
        <v>#VALUE!</v>
      </c>
      <c r="EA14" s="96" t="str">
        <f t="shared" si="110"/>
        <v xml:space="preserve"> </v>
      </c>
      <c r="EB14" s="82" t="str">
        <f t="shared" si="84"/>
        <v xml:space="preserve"> </v>
      </c>
      <c r="EC14" s="84" t="str">
        <f t="shared" si="85"/>
        <v xml:space="preserve"> </v>
      </c>
      <c r="ED14" s="112" t="str">
        <f t="shared" si="86"/>
        <v xml:space="preserve"> </v>
      </c>
      <c r="EE14" s="83">
        <v>10</v>
      </c>
      <c r="EF14" s="83">
        <f t="shared" si="111"/>
        <v>-9</v>
      </c>
      <c r="EG14" s="81" t="e">
        <f t="shared" si="87"/>
        <v>#VALUE!</v>
      </c>
      <c r="EH14" s="96" t="str">
        <f t="shared" si="112"/>
        <v xml:space="preserve"> </v>
      </c>
      <c r="EI14" s="82" t="str">
        <f t="shared" si="88"/>
        <v xml:space="preserve"> </v>
      </c>
      <c r="EJ14" s="84" t="str">
        <f t="shared" si="89"/>
        <v xml:space="preserve"> </v>
      </c>
      <c r="EK14" s="112" t="str">
        <f t="shared" si="90"/>
        <v xml:space="preserve"> </v>
      </c>
      <c r="EL14" s="83">
        <v>10</v>
      </c>
      <c r="EM14" s="83">
        <f t="shared" si="113"/>
        <v>-9</v>
      </c>
      <c r="EN14" s="86">
        <f t="shared" si="91"/>
        <v>-0.25</v>
      </c>
      <c r="EO14" s="65"/>
      <c r="EP14" s="87">
        <f t="shared" si="92"/>
        <v>37</v>
      </c>
      <c r="EQ14" s="88">
        <f t="shared" si="93"/>
        <v>19</v>
      </c>
      <c r="ER14" s="89">
        <f t="shared" si="94"/>
        <v>145</v>
      </c>
      <c r="ES14" s="90">
        <f t="shared" si="95"/>
        <v>95</v>
      </c>
      <c r="ET14" s="91">
        <v>10</v>
      </c>
      <c r="EU14" s="91">
        <v>1</v>
      </c>
      <c r="EV14" s="84">
        <f t="shared" si="96"/>
        <v>19</v>
      </c>
      <c r="EW14" s="92" t="str">
        <f t="shared" si="97"/>
        <v>Владимир Дёмин</v>
      </c>
      <c r="EX14" s="93">
        <f t="shared" si="98"/>
        <v>11</v>
      </c>
    </row>
    <row r="15" spans="1:154" ht="15">
      <c r="A15" s="66">
        <v>11</v>
      </c>
      <c r="B15" s="48" t="s">
        <v>79</v>
      </c>
      <c r="C15" s="67">
        <v>19.100000000000001</v>
      </c>
      <c r="D15" s="67">
        <v>6.25</v>
      </c>
      <c r="E15" s="67">
        <v>18</v>
      </c>
      <c r="F15" s="67">
        <v>6.25</v>
      </c>
      <c r="G15" s="67">
        <v>14.51</v>
      </c>
      <c r="H15" s="67">
        <v>2</v>
      </c>
      <c r="I15" s="68">
        <v>14</v>
      </c>
      <c r="J15" s="69">
        <f t="shared" si="115"/>
        <v>115.9375</v>
      </c>
      <c r="K15" s="70">
        <f t="shared" si="0"/>
        <v>52.392690000000002</v>
      </c>
      <c r="L15" s="70">
        <f t="shared" si="114"/>
        <v>51.066176470588232</v>
      </c>
      <c r="M15" s="48"/>
      <c r="N15" s="48"/>
      <c r="O15" s="116" t="s">
        <v>120</v>
      </c>
      <c r="P15" s="115" t="s">
        <v>87</v>
      </c>
      <c r="Q15" s="73">
        <f t="shared" si="2"/>
        <v>52.392690000000002</v>
      </c>
      <c r="R15" s="73">
        <f t="shared" si="3"/>
        <v>51.066176470588232</v>
      </c>
      <c r="S15" s="74">
        <v>1</v>
      </c>
      <c r="T15" s="74" t="s">
        <v>74</v>
      </c>
      <c r="U15" s="117">
        <v>10</v>
      </c>
      <c r="V15" s="76">
        <f t="shared" si="4"/>
        <v>0.99931198428983492</v>
      </c>
      <c r="W15" s="76">
        <f t="shared" si="5"/>
        <v>0.99939211040838372</v>
      </c>
      <c r="X15" s="76">
        <f t="shared" si="6"/>
        <v>0.99759124001993704</v>
      </c>
      <c r="Y15" s="99" t="s">
        <v>146</v>
      </c>
      <c r="Z15" s="78" t="str">
        <f t="shared" si="7"/>
        <v xml:space="preserve"> </v>
      </c>
      <c r="AA15" s="79" t="str">
        <f t="shared" si="8"/>
        <v>n/f</v>
      </c>
      <c r="AB15" s="78" t="str">
        <f t="shared" si="9"/>
        <v xml:space="preserve"> </v>
      </c>
      <c r="AC15" s="79" t="str">
        <f t="shared" si="10"/>
        <v>n/f</v>
      </c>
      <c r="AD15" s="77" t="s">
        <v>145</v>
      </c>
      <c r="AE15" s="78" t="str">
        <f t="shared" si="11"/>
        <v xml:space="preserve"> </v>
      </c>
      <c r="AF15" s="79" t="str">
        <f t="shared" si="12"/>
        <v>n/s</v>
      </c>
      <c r="AG15" s="78" t="str">
        <f t="shared" si="13"/>
        <v xml:space="preserve"> </v>
      </c>
      <c r="AH15" s="79" t="str">
        <f t="shared" si="14"/>
        <v>n/s</v>
      </c>
      <c r="AI15" s="77" t="s">
        <v>145</v>
      </c>
      <c r="AJ15" s="78" t="str">
        <f t="shared" si="15"/>
        <v xml:space="preserve"> </v>
      </c>
      <c r="AK15" s="79" t="str">
        <f t="shared" si="16"/>
        <v>n/s</v>
      </c>
      <c r="AL15" s="78" t="str">
        <f t="shared" si="17"/>
        <v xml:space="preserve"> </v>
      </c>
      <c r="AM15" s="79" t="str">
        <f t="shared" si="18"/>
        <v>n/s</v>
      </c>
      <c r="AN15" s="77" t="s">
        <v>145</v>
      </c>
      <c r="AO15" s="78" t="str">
        <f t="shared" si="19"/>
        <v xml:space="preserve"> </v>
      </c>
      <c r="AP15" s="79" t="str">
        <f t="shared" si="20"/>
        <v>n/s</v>
      </c>
      <c r="AQ15" s="78" t="str">
        <f t="shared" si="21"/>
        <v xml:space="preserve"> </v>
      </c>
      <c r="AR15" s="79" t="str">
        <f t="shared" si="22"/>
        <v>n/s</v>
      </c>
      <c r="AS15" s="77" t="s">
        <v>145</v>
      </c>
      <c r="AT15" s="78" t="str">
        <f t="shared" si="23"/>
        <v xml:space="preserve"> </v>
      </c>
      <c r="AU15" s="79" t="str">
        <f t="shared" si="24"/>
        <v>n/s</v>
      </c>
      <c r="AV15" s="78" t="str">
        <f t="shared" si="25"/>
        <v xml:space="preserve"> </v>
      </c>
      <c r="AW15" s="79" t="str">
        <f t="shared" si="26"/>
        <v>n/s</v>
      </c>
      <c r="AX15" s="99" t="s">
        <v>145</v>
      </c>
      <c r="AY15" s="78" t="str">
        <f t="shared" si="27"/>
        <v xml:space="preserve"> </v>
      </c>
      <c r="AZ15" s="79" t="str">
        <f t="shared" si="28"/>
        <v>n/s</v>
      </c>
      <c r="BA15" s="78" t="str">
        <f t="shared" si="29"/>
        <v xml:space="preserve"> </v>
      </c>
      <c r="BB15" s="79" t="str">
        <f t="shared" si="30"/>
        <v>n/s</v>
      </c>
      <c r="BC15" s="77" t="s">
        <v>145</v>
      </c>
      <c r="BD15" s="78" t="str">
        <f t="shared" si="31"/>
        <v xml:space="preserve"> </v>
      </c>
      <c r="BE15" s="79" t="str">
        <f t="shared" si="32"/>
        <v>n/s</v>
      </c>
      <c r="BF15" s="78" t="str">
        <f t="shared" si="33"/>
        <v xml:space="preserve"> </v>
      </c>
      <c r="BG15" s="79" t="str">
        <f t="shared" si="34"/>
        <v>n/s</v>
      </c>
      <c r="BH15" s="77" t="s">
        <v>145</v>
      </c>
      <c r="BI15" s="78" t="str">
        <f t="shared" si="35"/>
        <v xml:space="preserve"> </v>
      </c>
      <c r="BJ15" s="79" t="str">
        <f t="shared" si="36"/>
        <v>n/s</v>
      </c>
      <c r="BK15" s="78" t="str">
        <f t="shared" si="37"/>
        <v xml:space="preserve"> </v>
      </c>
      <c r="BL15" s="79" t="str">
        <f t="shared" si="38"/>
        <v>n/s</v>
      </c>
      <c r="BM15" s="99"/>
      <c r="BN15" s="78" t="str">
        <f t="shared" si="39"/>
        <v/>
      </c>
      <c r="BO15" s="79">
        <f t="shared" si="40"/>
        <v>0</v>
      </c>
      <c r="BP15" s="78" t="str">
        <f t="shared" si="41"/>
        <v xml:space="preserve"> </v>
      </c>
      <c r="BQ15" s="79" t="e">
        <f t="shared" si="42"/>
        <v>#VALUE!</v>
      </c>
      <c r="BR15" s="77"/>
      <c r="BS15" s="78" t="str">
        <f t="shared" si="43"/>
        <v/>
      </c>
      <c r="BT15" s="79">
        <f t="shared" si="44"/>
        <v>0</v>
      </c>
      <c r="BU15" s="78" t="str">
        <f t="shared" si="45"/>
        <v xml:space="preserve"> </v>
      </c>
      <c r="BV15" s="79" t="e">
        <f t="shared" si="46"/>
        <v>#VALUE!</v>
      </c>
      <c r="BW15" s="33"/>
      <c r="BX15" s="80">
        <f t="shared" si="47"/>
        <v>10</v>
      </c>
      <c r="BY15" s="81" t="str">
        <f t="shared" si="48"/>
        <v>n/f</v>
      </c>
      <c r="BZ15" s="96">
        <f t="shared" si="49"/>
        <v>0.25</v>
      </c>
      <c r="CA15" s="83">
        <v>11</v>
      </c>
      <c r="CB15" s="83">
        <f t="shared" si="100"/>
        <v>17</v>
      </c>
      <c r="CC15" s="81" t="str">
        <f t="shared" si="50"/>
        <v>n/s</v>
      </c>
      <c r="CD15" s="96">
        <f t="shared" si="51"/>
        <v>0</v>
      </c>
      <c r="CE15" s="82">
        <f t="shared" si="52"/>
        <v>0.25</v>
      </c>
      <c r="CF15" s="111">
        <f t="shared" si="53"/>
        <v>19</v>
      </c>
      <c r="CG15" s="112">
        <f t="shared" si="54"/>
        <v>25</v>
      </c>
      <c r="CH15" s="83">
        <v>11</v>
      </c>
      <c r="CI15" s="83">
        <f t="shared" si="101"/>
        <v>7</v>
      </c>
      <c r="CJ15" s="81" t="str">
        <f t="shared" si="55"/>
        <v>n/s</v>
      </c>
      <c r="CK15" s="174">
        <f t="shared" si="102"/>
        <v>0</v>
      </c>
      <c r="CL15" s="82">
        <f t="shared" si="56"/>
        <v>0.25</v>
      </c>
      <c r="CM15" s="111">
        <f t="shared" si="57"/>
        <v>24</v>
      </c>
      <c r="CN15" s="112">
        <f t="shared" si="58"/>
        <v>32.25</v>
      </c>
      <c r="CO15" s="83">
        <v>11</v>
      </c>
      <c r="CP15" s="83">
        <f t="shared" si="103"/>
        <v>9</v>
      </c>
      <c r="CQ15" s="81" t="str">
        <f t="shared" si="59"/>
        <v>n/s</v>
      </c>
      <c r="CR15" s="96">
        <f t="shared" si="60"/>
        <v>0</v>
      </c>
      <c r="CS15" s="82">
        <f t="shared" si="61"/>
        <v>0.25</v>
      </c>
      <c r="CT15" s="111">
        <f t="shared" si="62"/>
        <v>25</v>
      </c>
      <c r="CU15" s="112">
        <f t="shared" si="63"/>
        <v>48</v>
      </c>
      <c r="CV15" s="83">
        <v>11</v>
      </c>
      <c r="CW15" s="83">
        <f t="shared" si="104"/>
        <v>13</v>
      </c>
      <c r="CX15" s="81" t="str">
        <f t="shared" si="64"/>
        <v>n/s</v>
      </c>
      <c r="CY15" s="96">
        <f t="shared" si="65"/>
        <v>0</v>
      </c>
      <c r="CZ15" s="82">
        <f t="shared" si="66"/>
        <v>0.25</v>
      </c>
      <c r="DA15" s="111">
        <f t="shared" si="67"/>
        <v>25</v>
      </c>
      <c r="DB15" s="112">
        <f t="shared" si="68"/>
        <v>57.5</v>
      </c>
      <c r="DC15" s="83">
        <v>11</v>
      </c>
      <c r="DD15" s="83">
        <f t="shared" si="105"/>
        <v>11</v>
      </c>
      <c r="DE15" s="81" t="str">
        <f t="shared" si="69"/>
        <v>n/s</v>
      </c>
      <c r="DF15" s="96">
        <f t="shared" si="70"/>
        <v>0</v>
      </c>
      <c r="DG15" s="82">
        <f t="shared" si="71"/>
        <v>0.25</v>
      </c>
      <c r="DH15" s="111">
        <f t="shared" si="72"/>
        <v>25</v>
      </c>
      <c r="DI15" s="112">
        <f t="shared" si="73"/>
        <v>65</v>
      </c>
      <c r="DJ15" s="83">
        <v>11</v>
      </c>
      <c r="DK15" s="83">
        <f t="shared" si="106"/>
        <v>12</v>
      </c>
      <c r="DL15" s="81" t="str">
        <f t="shared" si="74"/>
        <v>n/s</v>
      </c>
      <c r="DM15" s="96">
        <f t="shared" si="75"/>
        <v>0</v>
      </c>
      <c r="DN15" s="82">
        <f t="shared" si="76"/>
        <v>0.25</v>
      </c>
      <c r="DO15" s="111">
        <f t="shared" si="77"/>
        <v>26</v>
      </c>
      <c r="DP15" s="112">
        <f t="shared" si="78"/>
        <v>74</v>
      </c>
      <c r="DQ15" s="112">
        <v>11</v>
      </c>
      <c r="DR15" s="83">
        <f t="shared" si="107"/>
        <v>14</v>
      </c>
      <c r="DS15" s="81" t="str">
        <f t="shared" si="79"/>
        <v>n/s</v>
      </c>
      <c r="DT15" s="82">
        <f t="shared" si="108"/>
        <v>0</v>
      </c>
      <c r="DU15" s="82">
        <f t="shared" si="80"/>
        <v>0.25</v>
      </c>
      <c r="DV15" s="84">
        <f t="shared" si="81"/>
        <v>27</v>
      </c>
      <c r="DW15" s="112">
        <f t="shared" si="82"/>
        <v>82</v>
      </c>
      <c r="DX15" s="83">
        <v>11</v>
      </c>
      <c r="DY15" s="83">
        <f t="shared" si="109"/>
        <v>14</v>
      </c>
      <c r="DZ15" s="81" t="e">
        <f t="shared" si="83"/>
        <v>#VALUE!</v>
      </c>
      <c r="EA15" s="96" t="str">
        <f t="shared" si="110"/>
        <v xml:space="preserve"> </v>
      </c>
      <c r="EB15" s="82" t="str">
        <f t="shared" si="84"/>
        <v xml:space="preserve"> </v>
      </c>
      <c r="EC15" s="84" t="str">
        <f t="shared" si="85"/>
        <v xml:space="preserve"> </v>
      </c>
      <c r="ED15" s="112" t="str">
        <f t="shared" si="86"/>
        <v xml:space="preserve"> </v>
      </c>
      <c r="EE15" s="83">
        <v>11</v>
      </c>
      <c r="EF15" s="83">
        <f t="shared" si="111"/>
        <v>-10</v>
      </c>
      <c r="EG15" s="81" t="e">
        <f t="shared" si="87"/>
        <v>#VALUE!</v>
      </c>
      <c r="EH15" s="96" t="str">
        <f t="shared" si="112"/>
        <v xml:space="preserve"> </v>
      </c>
      <c r="EI15" s="82" t="str">
        <f t="shared" si="88"/>
        <v xml:space="preserve"> </v>
      </c>
      <c r="EJ15" s="84" t="str">
        <f t="shared" si="89"/>
        <v xml:space="preserve"> </v>
      </c>
      <c r="EK15" s="112" t="str">
        <f t="shared" si="90"/>
        <v xml:space="preserve"> </v>
      </c>
      <c r="EL15" s="83">
        <v>11</v>
      </c>
      <c r="EM15" s="83">
        <f t="shared" si="113"/>
        <v>-10</v>
      </c>
      <c r="EN15" s="86">
        <f t="shared" si="91"/>
        <v>-0.25</v>
      </c>
      <c r="EO15" s="65">
        <v>1</v>
      </c>
      <c r="EP15" s="87">
        <f t="shared" si="92"/>
        <v>1</v>
      </c>
      <c r="EQ15" s="88">
        <f t="shared" si="93"/>
        <v>27</v>
      </c>
      <c r="ER15" s="89">
        <f t="shared" si="94"/>
        <v>177</v>
      </c>
      <c r="ES15" s="90">
        <f t="shared" si="95"/>
        <v>80</v>
      </c>
      <c r="ET15" s="91">
        <v>11</v>
      </c>
      <c r="EU15" s="91">
        <v>1</v>
      </c>
      <c r="EV15" s="84">
        <f t="shared" si="96"/>
        <v>27</v>
      </c>
      <c r="EW15" s="92" t="str">
        <f t="shared" si="97"/>
        <v>Александр Раткин</v>
      </c>
      <c r="EX15" s="93">
        <f t="shared" si="98"/>
        <v>10</v>
      </c>
    </row>
    <row r="16" spans="1:154" ht="15">
      <c r="A16" s="66">
        <v>12</v>
      </c>
      <c r="B16" s="48" t="s">
        <v>79</v>
      </c>
      <c r="C16" s="67">
        <v>19.100000000000001</v>
      </c>
      <c r="D16" s="67">
        <v>6.25</v>
      </c>
      <c r="E16" s="67">
        <v>18</v>
      </c>
      <c r="F16" s="67">
        <v>6.25</v>
      </c>
      <c r="G16" s="67">
        <v>14.51</v>
      </c>
      <c r="H16" s="67">
        <v>2</v>
      </c>
      <c r="I16" s="68">
        <v>14</v>
      </c>
      <c r="J16" s="69">
        <f t="shared" si="115"/>
        <v>115.9375</v>
      </c>
      <c r="K16" s="70">
        <f t="shared" si="0"/>
        <v>52.392690000000002</v>
      </c>
      <c r="L16" s="70">
        <f t="shared" si="114"/>
        <v>51.066176470588232</v>
      </c>
      <c r="M16" s="48"/>
      <c r="N16" s="48"/>
      <c r="O16" s="116" t="s">
        <v>121</v>
      </c>
      <c r="P16" s="95" t="s">
        <v>77</v>
      </c>
      <c r="Q16" s="73">
        <f t="shared" si="2"/>
        <v>52.392690000000002</v>
      </c>
      <c r="R16" s="73">
        <f t="shared" si="3"/>
        <v>51.066176470588232</v>
      </c>
      <c r="S16" s="74">
        <v>1</v>
      </c>
      <c r="T16" s="74" t="s">
        <v>74</v>
      </c>
      <c r="U16" s="117">
        <v>19</v>
      </c>
      <c r="V16" s="76">
        <f t="shared" si="4"/>
        <v>0.99931198428983492</v>
      </c>
      <c r="W16" s="76">
        <f t="shared" si="5"/>
        <v>0.99939211040838372</v>
      </c>
      <c r="X16" s="76">
        <f t="shared" si="6"/>
        <v>0.99759124001993704</v>
      </c>
      <c r="Y16" s="99" t="s">
        <v>146</v>
      </c>
      <c r="Z16" s="78" t="str">
        <f t="shared" si="7"/>
        <v xml:space="preserve"> </v>
      </c>
      <c r="AA16" s="79" t="str">
        <f t="shared" si="8"/>
        <v>n/f</v>
      </c>
      <c r="AB16" s="78" t="str">
        <f t="shared" si="9"/>
        <v xml:space="preserve"> </v>
      </c>
      <c r="AC16" s="79" t="str">
        <f t="shared" si="10"/>
        <v>n/f</v>
      </c>
      <c r="AD16" s="77" t="s">
        <v>145</v>
      </c>
      <c r="AE16" s="78" t="str">
        <f t="shared" si="11"/>
        <v xml:space="preserve"> </v>
      </c>
      <c r="AF16" s="79" t="str">
        <f t="shared" si="12"/>
        <v>n/s</v>
      </c>
      <c r="AG16" s="78" t="str">
        <f t="shared" si="13"/>
        <v xml:space="preserve"> </v>
      </c>
      <c r="AH16" s="79" t="str">
        <f t="shared" si="14"/>
        <v>n/s</v>
      </c>
      <c r="AI16" s="77" t="s">
        <v>145</v>
      </c>
      <c r="AJ16" s="78" t="str">
        <f t="shared" si="15"/>
        <v xml:space="preserve"> </v>
      </c>
      <c r="AK16" s="79" t="str">
        <f t="shared" si="16"/>
        <v>n/s</v>
      </c>
      <c r="AL16" s="78" t="str">
        <f t="shared" si="17"/>
        <v xml:space="preserve"> </v>
      </c>
      <c r="AM16" s="79" t="str">
        <f t="shared" si="18"/>
        <v>n/s</v>
      </c>
      <c r="AN16" s="77" t="s">
        <v>145</v>
      </c>
      <c r="AO16" s="78" t="str">
        <f t="shared" si="19"/>
        <v xml:space="preserve"> </v>
      </c>
      <c r="AP16" s="79" t="str">
        <f t="shared" si="20"/>
        <v>n/s</v>
      </c>
      <c r="AQ16" s="78" t="str">
        <f t="shared" si="21"/>
        <v xml:space="preserve"> </v>
      </c>
      <c r="AR16" s="79" t="str">
        <f t="shared" si="22"/>
        <v>n/s</v>
      </c>
      <c r="AS16" s="77" t="s">
        <v>145</v>
      </c>
      <c r="AT16" s="78" t="str">
        <f t="shared" si="23"/>
        <v xml:space="preserve"> </v>
      </c>
      <c r="AU16" s="79" t="str">
        <f t="shared" si="24"/>
        <v>n/s</v>
      </c>
      <c r="AV16" s="78" t="str">
        <f t="shared" si="25"/>
        <v xml:space="preserve"> </v>
      </c>
      <c r="AW16" s="79" t="str">
        <f t="shared" si="26"/>
        <v>n/s</v>
      </c>
      <c r="AX16" s="77" t="s">
        <v>145</v>
      </c>
      <c r="AY16" s="78" t="str">
        <f t="shared" si="27"/>
        <v xml:space="preserve"> </v>
      </c>
      <c r="AZ16" s="79" t="str">
        <f t="shared" si="28"/>
        <v>n/s</v>
      </c>
      <c r="BA16" s="78" t="str">
        <f t="shared" si="29"/>
        <v xml:space="preserve"> </v>
      </c>
      <c r="BB16" s="79" t="str">
        <f t="shared" si="30"/>
        <v>n/s</v>
      </c>
      <c r="BC16" s="77" t="s">
        <v>145</v>
      </c>
      <c r="BD16" s="78" t="str">
        <f t="shared" si="31"/>
        <v xml:space="preserve"> </v>
      </c>
      <c r="BE16" s="79" t="str">
        <f t="shared" si="32"/>
        <v>n/s</v>
      </c>
      <c r="BF16" s="78" t="str">
        <f t="shared" si="33"/>
        <v xml:space="preserve"> </v>
      </c>
      <c r="BG16" s="79" t="str">
        <f t="shared" si="34"/>
        <v>n/s</v>
      </c>
      <c r="BH16" s="77" t="s">
        <v>145</v>
      </c>
      <c r="BI16" s="78" t="str">
        <f t="shared" si="35"/>
        <v xml:space="preserve"> </v>
      </c>
      <c r="BJ16" s="79" t="str">
        <f t="shared" si="36"/>
        <v>n/s</v>
      </c>
      <c r="BK16" s="78" t="str">
        <f t="shared" si="37"/>
        <v xml:space="preserve"> </v>
      </c>
      <c r="BL16" s="79" t="str">
        <f t="shared" si="38"/>
        <v>n/s</v>
      </c>
      <c r="BM16" s="77"/>
      <c r="BN16" s="78" t="str">
        <f t="shared" si="39"/>
        <v/>
      </c>
      <c r="BO16" s="79">
        <f t="shared" si="40"/>
        <v>0</v>
      </c>
      <c r="BP16" s="78" t="str">
        <f t="shared" si="41"/>
        <v xml:space="preserve"> </v>
      </c>
      <c r="BQ16" s="79" t="e">
        <f t="shared" si="42"/>
        <v>#VALUE!</v>
      </c>
      <c r="BR16" s="77"/>
      <c r="BS16" s="78" t="str">
        <f t="shared" si="43"/>
        <v/>
      </c>
      <c r="BT16" s="79">
        <f t="shared" si="44"/>
        <v>0</v>
      </c>
      <c r="BU16" s="78" t="str">
        <f t="shared" si="45"/>
        <v xml:space="preserve"> </v>
      </c>
      <c r="BV16" s="79" t="e">
        <f t="shared" si="46"/>
        <v>#VALUE!</v>
      </c>
      <c r="BW16" s="33"/>
      <c r="BX16" s="80">
        <f t="shared" si="47"/>
        <v>19</v>
      </c>
      <c r="BY16" s="81" t="str">
        <f t="shared" si="48"/>
        <v>n/f</v>
      </c>
      <c r="BZ16" s="96">
        <f t="shared" si="49"/>
        <v>0.25</v>
      </c>
      <c r="CA16" s="83">
        <v>12</v>
      </c>
      <c r="CB16" s="83">
        <f t="shared" si="100"/>
        <v>16</v>
      </c>
      <c r="CC16" s="81" t="str">
        <f t="shared" si="50"/>
        <v>n/s</v>
      </c>
      <c r="CD16" s="96">
        <f t="shared" si="51"/>
        <v>0</v>
      </c>
      <c r="CE16" s="82">
        <f t="shared" si="52"/>
        <v>0.25</v>
      </c>
      <c r="CF16" s="111">
        <f t="shared" si="53"/>
        <v>19</v>
      </c>
      <c r="CG16" s="112">
        <f t="shared" si="54"/>
        <v>22</v>
      </c>
      <c r="CH16" s="83">
        <v>12</v>
      </c>
      <c r="CI16" s="83">
        <f t="shared" si="101"/>
        <v>6</v>
      </c>
      <c r="CJ16" s="81" t="str">
        <f t="shared" si="55"/>
        <v>n/s</v>
      </c>
      <c r="CK16" s="174">
        <f t="shared" si="102"/>
        <v>0</v>
      </c>
      <c r="CL16" s="82">
        <f t="shared" si="56"/>
        <v>0.25</v>
      </c>
      <c r="CM16" s="111">
        <f t="shared" si="57"/>
        <v>24</v>
      </c>
      <c r="CN16" s="112">
        <f t="shared" si="58"/>
        <v>30</v>
      </c>
      <c r="CO16" s="83">
        <v>12</v>
      </c>
      <c r="CP16" s="83">
        <f t="shared" si="103"/>
        <v>8</v>
      </c>
      <c r="CQ16" s="81" t="str">
        <f t="shared" si="59"/>
        <v>n/s</v>
      </c>
      <c r="CR16" s="96">
        <f t="shared" si="60"/>
        <v>0</v>
      </c>
      <c r="CS16" s="82">
        <f t="shared" si="61"/>
        <v>0.25</v>
      </c>
      <c r="CT16" s="111">
        <f t="shared" si="62"/>
        <v>25</v>
      </c>
      <c r="CU16" s="112">
        <f t="shared" si="63"/>
        <v>31.25</v>
      </c>
      <c r="CV16" s="83">
        <v>12</v>
      </c>
      <c r="CW16" s="83">
        <f t="shared" si="104"/>
        <v>12</v>
      </c>
      <c r="CX16" s="81" t="str">
        <f t="shared" si="64"/>
        <v>n/s</v>
      </c>
      <c r="CY16" s="96">
        <f t="shared" si="65"/>
        <v>0</v>
      </c>
      <c r="CZ16" s="82">
        <f t="shared" si="66"/>
        <v>0.25</v>
      </c>
      <c r="DA16" s="111">
        <f t="shared" si="67"/>
        <v>25</v>
      </c>
      <c r="DB16" s="112">
        <f t="shared" si="68"/>
        <v>38.25</v>
      </c>
      <c r="DC16" s="83">
        <v>12</v>
      </c>
      <c r="DD16" s="83">
        <f t="shared" si="105"/>
        <v>10</v>
      </c>
      <c r="DE16" s="81" t="str">
        <f t="shared" si="69"/>
        <v>n/s</v>
      </c>
      <c r="DF16" s="96">
        <f t="shared" si="70"/>
        <v>0</v>
      </c>
      <c r="DG16" s="82">
        <f t="shared" si="71"/>
        <v>0.25</v>
      </c>
      <c r="DH16" s="111">
        <f t="shared" si="72"/>
        <v>25</v>
      </c>
      <c r="DI16" s="112">
        <f t="shared" si="73"/>
        <v>47.25</v>
      </c>
      <c r="DJ16" s="83">
        <v>12</v>
      </c>
      <c r="DK16" s="83">
        <f t="shared" si="106"/>
        <v>11</v>
      </c>
      <c r="DL16" s="81" t="str">
        <f t="shared" si="74"/>
        <v>n/s</v>
      </c>
      <c r="DM16" s="96">
        <f t="shared" si="75"/>
        <v>0</v>
      </c>
      <c r="DN16" s="82">
        <f t="shared" si="76"/>
        <v>0.25</v>
      </c>
      <c r="DO16" s="111">
        <f t="shared" si="77"/>
        <v>26</v>
      </c>
      <c r="DP16" s="112">
        <f t="shared" si="78"/>
        <v>62.25</v>
      </c>
      <c r="DQ16" s="112">
        <v>12</v>
      </c>
      <c r="DR16" s="83">
        <f t="shared" si="107"/>
        <v>13</v>
      </c>
      <c r="DS16" s="81" t="str">
        <f t="shared" si="79"/>
        <v>n/s</v>
      </c>
      <c r="DT16" s="82">
        <f t="shared" si="108"/>
        <v>0</v>
      </c>
      <c r="DU16" s="82">
        <f t="shared" si="80"/>
        <v>0.25</v>
      </c>
      <c r="DV16" s="84">
        <f t="shared" si="81"/>
        <v>27</v>
      </c>
      <c r="DW16" s="112">
        <f t="shared" si="82"/>
        <v>73.75</v>
      </c>
      <c r="DX16" s="83">
        <v>12</v>
      </c>
      <c r="DY16" s="83">
        <f t="shared" si="109"/>
        <v>13</v>
      </c>
      <c r="DZ16" s="81" t="e">
        <f t="shared" si="83"/>
        <v>#VALUE!</v>
      </c>
      <c r="EA16" s="96" t="str">
        <f t="shared" si="110"/>
        <v xml:space="preserve"> </v>
      </c>
      <c r="EB16" s="82" t="str">
        <f t="shared" si="84"/>
        <v xml:space="preserve"> </v>
      </c>
      <c r="EC16" s="84" t="str">
        <f t="shared" si="85"/>
        <v xml:space="preserve"> </v>
      </c>
      <c r="ED16" s="112" t="str">
        <f t="shared" si="86"/>
        <v xml:space="preserve"> </v>
      </c>
      <c r="EE16" s="83">
        <v>12</v>
      </c>
      <c r="EF16" s="83">
        <f t="shared" si="111"/>
        <v>-11</v>
      </c>
      <c r="EG16" s="81" t="e">
        <f t="shared" si="87"/>
        <v>#VALUE!</v>
      </c>
      <c r="EH16" s="96" t="str">
        <f t="shared" si="112"/>
        <v xml:space="preserve"> </v>
      </c>
      <c r="EI16" s="82" t="str">
        <f t="shared" si="88"/>
        <v xml:space="preserve"> </v>
      </c>
      <c r="EJ16" s="84" t="str">
        <f t="shared" si="89"/>
        <v xml:space="preserve"> </v>
      </c>
      <c r="EK16" s="112" t="str">
        <f t="shared" si="90"/>
        <v xml:space="preserve"> </v>
      </c>
      <c r="EL16" s="83">
        <v>12</v>
      </c>
      <c r="EM16" s="83">
        <f t="shared" si="113"/>
        <v>-11</v>
      </c>
      <c r="EN16" s="86">
        <f t="shared" si="91"/>
        <v>-0.25</v>
      </c>
      <c r="EO16" s="65"/>
      <c r="EP16" s="87">
        <f t="shared" si="92"/>
        <v>0</v>
      </c>
      <c r="EQ16" s="88">
        <f t="shared" si="93"/>
        <v>28</v>
      </c>
      <c r="ER16" s="89">
        <f t="shared" si="94"/>
        <v>177</v>
      </c>
      <c r="ES16" s="90">
        <f t="shared" si="95"/>
        <v>73.5</v>
      </c>
      <c r="ET16" s="91">
        <v>12</v>
      </c>
      <c r="EU16" s="91">
        <v>1</v>
      </c>
      <c r="EV16" s="84">
        <f t="shared" si="96"/>
        <v>28</v>
      </c>
      <c r="EW16" s="92" t="str">
        <f t="shared" si="97"/>
        <v>Иван Богданов</v>
      </c>
      <c r="EX16" s="93">
        <f t="shared" si="98"/>
        <v>19</v>
      </c>
    </row>
    <row r="17" spans="1:154" ht="15">
      <c r="A17" s="66">
        <v>13</v>
      </c>
      <c r="B17" s="48" t="s">
        <v>79</v>
      </c>
      <c r="C17" s="67">
        <v>19.100000000000001</v>
      </c>
      <c r="D17" s="67">
        <v>6.25</v>
      </c>
      <c r="E17" s="67">
        <v>18</v>
      </c>
      <c r="F17" s="67">
        <v>6.25</v>
      </c>
      <c r="G17" s="67">
        <v>14.51</v>
      </c>
      <c r="H17" s="67">
        <v>2</v>
      </c>
      <c r="I17" s="68">
        <v>14</v>
      </c>
      <c r="J17" s="69">
        <f t="shared" si="115"/>
        <v>115.9375</v>
      </c>
      <c r="K17" s="70">
        <f t="shared" si="0"/>
        <v>52.392690000000002</v>
      </c>
      <c r="L17" s="70">
        <f t="shared" si="114"/>
        <v>51.066176470588232</v>
      </c>
      <c r="M17" s="48"/>
      <c r="N17" s="48"/>
      <c r="O17" s="116" t="s">
        <v>122</v>
      </c>
      <c r="P17" s="72" t="s">
        <v>119</v>
      </c>
      <c r="Q17" s="73">
        <f t="shared" si="2"/>
        <v>52.392690000000002</v>
      </c>
      <c r="R17" s="73">
        <f t="shared" si="3"/>
        <v>51.066176470588232</v>
      </c>
      <c r="S17" s="74">
        <v>1</v>
      </c>
      <c r="T17" s="74" t="s">
        <v>74</v>
      </c>
      <c r="U17" s="75">
        <v>8</v>
      </c>
      <c r="V17" s="76">
        <f t="shared" si="4"/>
        <v>0.99931198428983492</v>
      </c>
      <c r="W17" s="76">
        <f t="shared" si="5"/>
        <v>0.99939211040838372</v>
      </c>
      <c r="X17" s="76">
        <f t="shared" si="6"/>
        <v>0.99759124001993704</v>
      </c>
      <c r="Y17" s="99" t="s">
        <v>146</v>
      </c>
      <c r="Z17" s="78" t="str">
        <f t="shared" si="7"/>
        <v xml:space="preserve"> </v>
      </c>
      <c r="AA17" s="79" t="str">
        <f t="shared" si="8"/>
        <v>n/f</v>
      </c>
      <c r="AB17" s="78" t="str">
        <f t="shared" si="9"/>
        <v xml:space="preserve"> </v>
      </c>
      <c r="AC17" s="79" t="str">
        <f t="shared" si="10"/>
        <v>n/f</v>
      </c>
      <c r="AD17" s="77" t="s">
        <v>145</v>
      </c>
      <c r="AE17" s="78" t="str">
        <f t="shared" si="11"/>
        <v xml:space="preserve"> </v>
      </c>
      <c r="AF17" s="79" t="str">
        <f t="shared" si="12"/>
        <v>n/s</v>
      </c>
      <c r="AG17" s="78" t="str">
        <f t="shared" si="13"/>
        <v xml:space="preserve"> </v>
      </c>
      <c r="AH17" s="79" t="str">
        <f t="shared" si="14"/>
        <v>n/s</v>
      </c>
      <c r="AI17" s="77" t="s">
        <v>146</v>
      </c>
      <c r="AJ17" s="78" t="str">
        <f t="shared" si="15"/>
        <v xml:space="preserve"> </v>
      </c>
      <c r="AK17" s="79" t="str">
        <f t="shared" si="16"/>
        <v>n/f</v>
      </c>
      <c r="AL17" s="78" t="str">
        <f t="shared" si="17"/>
        <v xml:space="preserve"> </v>
      </c>
      <c r="AM17" s="79" t="str">
        <f t="shared" si="18"/>
        <v>n/f</v>
      </c>
      <c r="AN17" s="77">
        <v>0.74537037037037035</v>
      </c>
      <c r="AO17" s="78">
        <f t="shared" si="19"/>
        <v>8.564814814814814E-2</v>
      </c>
      <c r="AP17" s="102">
        <f t="shared" si="20"/>
        <v>7</v>
      </c>
      <c r="AQ17" s="78">
        <f t="shared" si="21"/>
        <v>8.5596083530347672E-2</v>
      </c>
      <c r="AR17" s="79">
        <f t="shared" si="22"/>
        <v>7</v>
      </c>
      <c r="AS17" s="77">
        <v>0.80569444444444438</v>
      </c>
      <c r="AT17" s="78">
        <f t="shared" si="23"/>
        <v>4.527777777777775E-2</v>
      </c>
      <c r="AU17" s="79">
        <f t="shared" si="24"/>
        <v>10</v>
      </c>
      <c r="AV17" s="78">
        <f t="shared" si="25"/>
        <v>4.5168714478680455E-2</v>
      </c>
      <c r="AW17" s="79">
        <f t="shared" si="26"/>
        <v>10</v>
      </c>
      <c r="AX17" s="77">
        <v>0.73844907407407412</v>
      </c>
      <c r="AY17" s="78">
        <f t="shared" si="27"/>
        <v>8.5671296296296329E-2</v>
      </c>
      <c r="AZ17" s="102">
        <f t="shared" si="28"/>
        <v>13</v>
      </c>
      <c r="BA17" s="78">
        <f t="shared" si="29"/>
        <v>8.5464934706337689E-2</v>
      </c>
      <c r="BB17" s="79">
        <f t="shared" si="30"/>
        <v>12</v>
      </c>
      <c r="BC17" s="77">
        <v>0.70909722222222227</v>
      </c>
      <c r="BD17" s="78">
        <f t="shared" si="31"/>
        <v>0.27854166666666669</v>
      </c>
      <c r="BE17" s="102">
        <f t="shared" si="32"/>
        <v>13</v>
      </c>
      <c r="BF17" s="78">
        <f t="shared" si="33"/>
        <v>0.27787072664721996</v>
      </c>
      <c r="BG17" s="79">
        <f t="shared" si="34"/>
        <v>13</v>
      </c>
      <c r="BH17" s="77">
        <v>0.56092592592592594</v>
      </c>
      <c r="BI17" s="78">
        <f t="shared" si="35"/>
        <v>0.13245370370370374</v>
      </c>
      <c r="BJ17" s="102">
        <f t="shared" si="36"/>
        <v>16</v>
      </c>
      <c r="BK17" s="78">
        <f t="shared" si="37"/>
        <v>0.13237318647585122</v>
      </c>
      <c r="BL17" s="79">
        <f t="shared" si="38"/>
        <v>16</v>
      </c>
      <c r="BM17" s="77"/>
      <c r="BN17" s="78" t="str">
        <f t="shared" si="39"/>
        <v/>
      </c>
      <c r="BO17" s="102">
        <f t="shared" si="40"/>
        <v>0</v>
      </c>
      <c r="BP17" s="78" t="str">
        <f t="shared" si="41"/>
        <v xml:space="preserve"> </v>
      </c>
      <c r="BQ17" s="79" t="e">
        <f t="shared" si="42"/>
        <v>#VALUE!</v>
      </c>
      <c r="BR17" s="77"/>
      <c r="BS17" s="78" t="str">
        <f t="shared" si="43"/>
        <v/>
      </c>
      <c r="BT17" s="79">
        <f t="shared" si="44"/>
        <v>0</v>
      </c>
      <c r="BU17" s="78" t="str">
        <f t="shared" si="45"/>
        <v xml:space="preserve"> </v>
      </c>
      <c r="BV17" s="79" t="e">
        <f t="shared" si="46"/>
        <v>#VALUE!</v>
      </c>
      <c r="BW17" s="33"/>
      <c r="BX17" s="80">
        <f t="shared" si="47"/>
        <v>8</v>
      </c>
      <c r="BY17" s="81" t="str">
        <f t="shared" si="48"/>
        <v>n/f</v>
      </c>
      <c r="BZ17" s="96">
        <f t="shared" si="49"/>
        <v>0.25</v>
      </c>
      <c r="CA17" s="83">
        <v>13</v>
      </c>
      <c r="CB17" s="83">
        <f t="shared" si="100"/>
        <v>15</v>
      </c>
      <c r="CC17" s="81" t="str">
        <f t="shared" si="50"/>
        <v>n/s</v>
      </c>
      <c r="CD17" s="96">
        <f t="shared" si="51"/>
        <v>0</v>
      </c>
      <c r="CE17" s="82">
        <f t="shared" si="52"/>
        <v>0.25</v>
      </c>
      <c r="CF17" s="111">
        <f t="shared" si="53"/>
        <v>19</v>
      </c>
      <c r="CG17" s="112">
        <f t="shared" si="54"/>
        <v>18</v>
      </c>
      <c r="CH17" s="83">
        <v>13</v>
      </c>
      <c r="CI17" s="83">
        <f t="shared" si="101"/>
        <v>5</v>
      </c>
      <c r="CJ17" s="81" t="str">
        <f t="shared" si="55"/>
        <v>n/f</v>
      </c>
      <c r="CK17" s="174">
        <f t="shared" si="102"/>
        <v>0.5</v>
      </c>
      <c r="CL17" s="82">
        <f t="shared" si="56"/>
        <v>0.75</v>
      </c>
      <c r="CM17" s="111">
        <f t="shared" si="57"/>
        <v>20</v>
      </c>
      <c r="CN17" s="112">
        <f t="shared" si="58"/>
        <v>23.25</v>
      </c>
      <c r="CO17" s="83">
        <v>13</v>
      </c>
      <c r="CP17" s="83">
        <f t="shared" si="103"/>
        <v>7</v>
      </c>
      <c r="CQ17" s="81">
        <f t="shared" si="59"/>
        <v>7</v>
      </c>
      <c r="CR17" s="96">
        <f t="shared" si="60"/>
        <v>17</v>
      </c>
      <c r="CS17" s="82">
        <f t="shared" si="61"/>
        <v>17.75</v>
      </c>
      <c r="CT17" s="111">
        <f t="shared" si="62"/>
        <v>18</v>
      </c>
      <c r="CU17" s="112">
        <f t="shared" si="63"/>
        <v>30</v>
      </c>
      <c r="CV17" s="83">
        <v>13</v>
      </c>
      <c r="CW17" s="83">
        <f t="shared" si="104"/>
        <v>11</v>
      </c>
      <c r="CX17" s="81">
        <f t="shared" si="64"/>
        <v>10</v>
      </c>
      <c r="CY17" s="96">
        <f t="shared" si="65"/>
        <v>12</v>
      </c>
      <c r="CZ17" s="82">
        <f t="shared" si="66"/>
        <v>29.75</v>
      </c>
      <c r="DA17" s="111">
        <f t="shared" si="67"/>
        <v>16</v>
      </c>
      <c r="DB17" s="112">
        <f t="shared" si="68"/>
        <v>34.75</v>
      </c>
      <c r="DC17" s="83">
        <v>13</v>
      </c>
      <c r="DD17" s="83">
        <f t="shared" si="105"/>
        <v>9</v>
      </c>
      <c r="DE17" s="81">
        <f t="shared" si="69"/>
        <v>12</v>
      </c>
      <c r="DF17" s="96">
        <f t="shared" si="70"/>
        <v>11</v>
      </c>
      <c r="DG17" s="82">
        <f t="shared" si="71"/>
        <v>40.75</v>
      </c>
      <c r="DH17" s="111">
        <f t="shared" si="72"/>
        <v>15</v>
      </c>
      <c r="DI17" s="112">
        <f t="shared" si="73"/>
        <v>41.75</v>
      </c>
      <c r="DJ17" s="83">
        <v>13</v>
      </c>
      <c r="DK17" s="83">
        <f t="shared" si="106"/>
        <v>10</v>
      </c>
      <c r="DL17" s="81">
        <f t="shared" si="74"/>
        <v>13</v>
      </c>
      <c r="DM17" s="96">
        <f t="shared" si="75"/>
        <v>12</v>
      </c>
      <c r="DN17" s="82">
        <f t="shared" si="76"/>
        <v>52.75</v>
      </c>
      <c r="DO17" s="111">
        <f t="shared" si="77"/>
        <v>15</v>
      </c>
      <c r="DP17" s="112">
        <f t="shared" si="78"/>
        <v>58.75</v>
      </c>
      <c r="DQ17" s="112">
        <v>13</v>
      </c>
      <c r="DR17" s="83">
        <f t="shared" si="107"/>
        <v>12</v>
      </c>
      <c r="DS17" s="81">
        <f t="shared" si="79"/>
        <v>16</v>
      </c>
      <c r="DT17" s="82">
        <f t="shared" si="108"/>
        <v>9</v>
      </c>
      <c r="DU17" s="82">
        <f t="shared" si="80"/>
        <v>61.75</v>
      </c>
      <c r="DV17" s="84">
        <f t="shared" si="81"/>
        <v>15</v>
      </c>
      <c r="DW17" s="112">
        <f t="shared" si="82"/>
        <v>70.25</v>
      </c>
      <c r="DX17" s="83">
        <v>13</v>
      </c>
      <c r="DY17" s="83">
        <f t="shared" si="109"/>
        <v>12</v>
      </c>
      <c r="DZ17" s="81" t="e">
        <f t="shared" si="83"/>
        <v>#VALUE!</v>
      </c>
      <c r="EA17" s="96" t="str">
        <f t="shared" si="110"/>
        <v xml:space="preserve"> </v>
      </c>
      <c r="EB17" s="82" t="str">
        <f t="shared" si="84"/>
        <v xml:space="preserve"> </v>
      </c>
      <c r="EC17" s="84" t="str">
        <f t="shared" si="85"/>
        <v xml:space="preserve"> </v>
      </c>
      <c r="ED17" s="112" t="str">
        <f t="shared" si="86"/>
        <v xml:space="preserve"> </v>
      </c>
      <c r="EE17" s="83">
        <v>13</v>
      </c>
      <c r="EF17" s="83">
        <f t="shared" si="111"/>
        <v>-12</v>
      </c>
      <c r="EG17" s="81" t="e">
        <f t="shared" si="87"/>
        <v>#VALUE!</v>
      </c>
      <c r="EH17" s="96" t="str">
        <f t="shared" si="112"/>
        <v xml:space="preserve"> </v>
      </c>
      <c r="EI17" s="82" t="str">
        <f t="shared" si="88"/>
        <v xml:space="preserve"> </v>
      </c>
      <c r="EJ17" s="84" t="str">
        <f t="shared" si="89"/>
        <v xml:space="preserve"> </v>
      </c>
      <c r="EK17" s="112" t="str">
        <f t="shared" si="90"/>
        <v xml:space="preserve"> </v>
      </c>
      <c r="EL17" s="83">
        <v>13</v>
      </c>
      <c r="EM17" s="83">
        <f t="shared" si="113"/>
        <v>-12</v>
      </c>
      <c r="EN17" s="86">
        <f t="shared" si="91"/>
        <v>-0.25</v>
      </c>
      <c r="EO17" s="65"/>
      <c r="EP17" s="87">
        <f t="shared" si="92"/>
        <v>61.5</v>
      </c>
      <c r="EQ17" s="88">
        <f t="shared" si="93"/>
        <v>14</v>
      </c>
      <c r="ER17" s="89">
        <f t="shared" si="94"/>
        <v>121</v>
      </c>
      <c r="ES17" s="90">
        <f t="shared" si="95"/>
        <v>65</v>
      </c>
      <c r="ET17" s="91">
        <v>13</v>
      </c>
      <c r="EU17" s="91">
        <v>1</v>
      </c>
      <c r="EV17" s="84">
        <f t="shared" si="96"/>
        <v>14</v>
      </c>
      <c r="EW17" s="92" t="str">
        <f t="shared" si="97"/>
        <v>Сергей Гелашвили</v>
      </c>
      <c r="EX17" s="93">
        <f t="shared" si="98"/>
        <v>8</v>
      </c>
    </row>
    <row r="18" spans="1:154" ht="15">
      <c r="A18" s="66">
        <v>14</v>
      </c>
      <c r="B18" s="103" t="s">
        <v>85</v>
      </c>
      <c r="C18" s="104">
        <v>16.7</v>
      </c>
      <c r="D18" s="104">
        <v>5.8</v>
      </c>
      <c r="E18" s="104">
        <v>16.399999999999999</v>
      </c>
      <c r="F18" s="104">
        <v>5.95</v>
      </c>
      <c r="G18" s="104">
        <v>14.3</v>
      </c>
      <c r="H18" s="104">
        <v>2.1</v>
      </c>
      <c r="I18" s="105">
        <v>12.7</v>
      </c>
      <c r="J18" s="69">
        <f t="shared" si="115"/>
        <v>97.22</v>
      </c>
      <c r="K18" s="70">
        <f t="shared" si="0"/>
        <v>53.081699999999998</v>
      </c>
      <c r="L18" s="70">
        <f t="shared" si="114"/>
        <v>53.268235294117645</v>
      </c>
      <c r="M18" s="48"/>
      <c r="N18" s="48"/>
      <c r="O18" s="116" t="s">
        <v>153</v>
      </c>
      <c r="P18" s="135" t="s">
        <v>124</v>
      </c>
      <c r="Q18" s="73">
        <f t="shared" si="2"/>
        <v>53.081699999999998</v>
      </c>
      <c r="R18" s="73">
        <f t="shared" si="3"/>
        <v>53.268235294117645</v>
      </c>
      <c r="S18" s="74">
        <v>1</v>
      </c>
      <c r="T18" s="74" t="s">
        <v>74</v>
      </c>
      <c r="U18" s="75">
        <v>23</v>
      </c>
      <c r="V18" s="76">
        <f t="shared" si="4"/>
        <v>0.99518546103789152</v>
      </c>
      <c r="W18" s="76">
        <f t="shared" si="5"/>
        <v>0.99574411423331999</v>
      </c>
      <c r="X18" s="76">
        <f t="shared" si="6"/>
        <v>0.99661361488720202</v>
      </c>
      <c r="Y18" s="99" t="s">
        <v>146</v>
      </c>
      <c r="Z18" s="78" t="str">
        <f t="shared" si="7"/>
        <v xml:space="preserve"> </v>
      </c>
      <c r="AA18" s="79" t="str">
        <f t="shared" si="8"/>
        <v>n/f</v>
      </c>
      <c r="AB18" s="78" t="str">
        <f t="shared" si="9"/>
        <v xml:space="preserve"> </v>
      </c>
      <c r="AC18" s="79" t="str">
        <f t="shared" si="10"/>
        <v>n/f</v>
      </c>
      <c r="AD18" s="77">
        <v>0.53741898148148148</v>
      </c>
      <c r="AE18" s="78">
        <f t="shared" si="11"/>
        <v>0.16728009259259263</v>
      </c>
      <c r="AF18" s="79">
        <f t="shared" si="12"/>
        <v>12</v>
      </c>
      <c r="AG18" s="78">
        <f t="shared" si="13"/>
        <v>0.16671361777736962</v>
      </c>
      <c r="AH18" s="79">
        <f t="shared" si="14"/>
        <v>12</v>
      </c>
      <c r="AI18" s="77" t="s">
        <v>146</v>
      </c>
      <c r="AJ18" s="78" t="str">
        <f t="shared" si="15"/>
        <v xml:space="preserve"> </v>
      </c>
      <c r="AK18" s="79" t="str">
        <f t="shared" si="16"/>
        <v>n/f</v>
      </c>
      <c r="AL18" s="78" t="str">
        <f t="shared" si="17"/>
        <v xml:space="preserve"> </v>
      </c>
      <c r="AM18" s="79" t="str">
        <f t="shared" si="18"/>
        <v>n/f</v>
      </c>
      <c r="AN18" s="77">
        <v>0.74872685185185184</v>
      </c>
      <c r="AO18" s="78">
        <f t="shared" si="19"/>
        <v>8.9004629629629628E-2</v>
      </c>
      <c r="AP18" s="79">
        <f t="shared" si="20"/>
        <v>9</v>
      </c>
      <c r="AQ18" s="78">
        <f t="shared" si="21"/>
        <v>8.8625836093220264E-2</v>
      </c>
      <c r="AR18" s="79">
        <f t="shared" si="22"/>
        <v>9</v>
      </c>
      <c r="AS18" s="77">
        <v>0.80531249999999999</v>
      </c>
      <c r="AT18" s="78">
        <f t="shared" si="23"/>
        <v>4.4895833333333357E-2</v>
      </c>
      <c r="AU18" s="79">
        <f t="shared" si="24"/>
        <v>9</v>
      </c>
      <c r="AV18" s="78">
        <f t="shared" si="25"/>
        <v>4.4743798751706698E-2</v>
      </c>
      <c r="AW18" s="79">
        <f t="shared" si="26"/>
        <v>9</v>
      </c>
      <c r="AX18" s="77">
        <v>0.74192129629629633</v>
      </c>
      <c r="AY18" s="78">
        <f t="shared" si="27"/>
        <v>8.9143518518518539E-2</v>
      </c>
      <c r="AZ18" s="79">
        <f t="shared" si="28"/>
        <v>16</v>
      </c>
      <c r="BA18" s="78">
        <f t="shared" si="29"/>
        <v>8.8841644234504996E-2</v>
      </c>
      <c r="BB18" s="79">
        <f t="shared" si="30"/>
        <v>16</v>
      </c>
      <c r="BC18" s="77">
        <v>0.70567129629629621</v>
      </c>
      <c r="BD18" s="78">
        <f t="shared" si="31"/>
        <v>0.27511574074074063</v>
      </c>
      <c r="BE18" s="79">
        <f t="shared" si="32"/>
        <v>8</v>
      </c>
      <c r="BF18" s="78">
        <f t="shared" si="33"/>
        <v>0.2741840928919998</v>
      </c>
      <c r="BG18" s="79">
        <f t="shared" si="34"/>
        <v>8</v>
      </c>
      <c r="BH18" s="77">
        <v>0.55740740740740746</v>
      </c>
      <c r="BI18" s="78">
        <f t="shared" si="35"/>
        <v>0.12893518518518526</v>
      </c>
      <c r="BJ18" s="79">
        <f t="shared" si="36"/>
        <v>10</v>
      </c>
      <c r="BK18" s="78">
        <f t="shared" si="37"/>
        <v>0.12838645176573138</v>
      </c>
      <c r="BL18" s="79">
        <f t="shared" si="38"/>
        <v>10</v>
      </c>
      <c r="BM18" s="77"/>
      <c r="BN18" s="78" t="str">
        <f t="shared" si="39"/>
        <v/>
      </c>
      <c r="BO18" s="79">
        <f t="shared" si="40"/>
        <v>0</v>
      </c>
      <c r="BP18" s="78" t="str">
        <f t="shared" si="41"/>
        <v xml:space="preserve"> </v>
      </c>
      <c r="BQ18" s="79" t="e">
        <f t="shared" si="42"/>
        <v>#VALUE!</v>
      </c>
      <c r="BR18" s="77"/>
      <c r="BS18" s="78" t="str">
        <f t="shared" si="43"/>
        <v/>
      </c>
      <c r="BT18" s="79">
        <f t="shared" si="44"/>
        <v>0</v>
      </c>
      <c r="BU18" s="78" t="str">
        <f t="shared" si="45"/>
        <v xml:space="preserve"> </v>
      </c>
      <c r="BV18" s="79" t="e">
        <f t="shared" si="46"/>
        <v>#VALUE!</v>
      </c>
      <c r="BW18" s="33"/>
      <c r="BX18" s="80">
        <f t="shared" si="47"/>
        <v>23</v>
      </c>
      <c r="BY18" s="81" t="str">
        <f t="shared" si="48"/>
        <v>n/f</v>
      </c>
      <c r="BZ18" s="96">
        <f t="shared" si="49"/>
        <v>0.25</v>
      </c>
      <c r="CA18" s="83">
        <v>14</v>
      </c>
      <c r="CB18" s="83">
        <f t="shared" si="100"/>
        <v>14</v>
      </c>
      <c r="CC18" s="81">
        <f t="shared" si="50"/>
        <v>12</v>
      </c>
      <c r="CD18" s="96">
        <f t="shared" si="51"/>
        <v>6</v>
      </c>
      <c r="CE18" s="82">
        <f t="shared" si="52"/>
        <v>6.25</v>
      </c>
      <c r="CF18" s="111">
        <f t="shared" si="53"/>
        <v>14</v>
      </c>
      <c r="CG18" s="112">
        <f t="shared" si="54"/>
        <v>6.25</v>
      </c>
      <c r="CH18" s="83">
        <v>14</v>
      </c>
      <c r="CI18" s="83">
        <f t="shared" si="101"/>
        <v>4</v>
      </c>
      <c r="CJ18" s="81" t="str">
        <f t="shared" si="55"/>
        <v>n/f</v>
      </c>
      <c r="CK18" s="174">
        <f t="shared" si="102"/>
        <v>0.5</v>
      </c>
      <c r="CL18" s="82">
        <f t="shared" si="56"/>
        <v>6.75</v>
      </c>
      <c r="CM18" s="111">
        <f t="shared" si="57"/>
        <v>18</v>
      </c>
      <c r="CN18" s="112">
        <f t="shared" si="58"/>
        <v>18.25</v>
      </c>
      <c r="CO18" s="83">
        <v>14</v>
      </c>
      <c r="CP18" s="83">
        <f t="shared" si="103"/>
        <v>6</v>
      </c>
      <c r="CQ18" s="81">
        <f t="shared" si="59"/>
        <v>9</v>
      </c>
      <c r="CR18" s="96">
        <f t="shared" si="60"/>
        <v>15</v>
      </c>
      <c r="CS18" s="82">
        <f t="shared" si="61"/>
        <v>21.75</v>
      </c>
      <c r="CT18" s="111">
        <f t="shared" si="62"/>
        <v>16</v>
      </c>
      <c r="CU18" s="112">
        <f t="shared" si="63"/>
        <v>27.25</v>
      </c>
      <c r="CV18" s="83">
        <v>14</v>
      </c>
      <c r="CW18" s="83">
        <f t="shared" si="104"/>
        <v>10</v>
      </c>
      <c r="CX18" s="81">
        <f t="shared" si="64"/>
        <v>9</v>
      </c>
      <c r="CY18" s="96">
        <f t="shared" si="65"/>
        <v>13</v>
      </c>
      <c r="CZ18" s="82">
        <f t="shared" si="66"/>
        <v>34.75</v>
      </c>
      <c r="DA18" s="111">
        <f t="shared" si="67"/>
        <v>13</v>
      </c>
      <c r="DB18" s="112">
        <f t="shared" si="68"/>
        <v>31.25</v>
      </c>
      <c r="DC18" s="83">
        <v>14</v>
      </c>
      <c r="DD18" s="83">
        <f t="shared" si="105"/>
        <v>8</v>
      </c>
      <c r="DE18" s="81">
        <f t="shared" si="69"/>
        <v>16</v>
      </c>
      <c r="DF18" s="96">
        <f t="shared" si="70"/>
        <v>7</v>
      </c>
      <c r="DG18" s="82">
        <f t="shared" si="71"/>
        <v>41.75</v>
      </c>
      <c r="DH18" s="111">
        <f t="shared" si="72"/>
        <v>13</v>
      </c>
      <c r="DI18" s="112">
        <f t="shared" si="73"/>
        <v>41.25</v>
      </c>
      <c r="DJ18" s="83">
        <v>14</v>
      </c>
      <c r="DK18" s="83">
        <f t="shared" si="106"/>
        <v>9</v>
      </c>
      <c r="DL18" s="81">
        <f t="shared" si="74"/>
        <v>8</v>
      </c>
      <c r="DM18" s="96">
        <f t="shared" si="75"/>
        <v>17</v>
      </c>
      <c r="DN18" s="82">
        <f t="shared" si="76"/>
        <v>58.75</v>
      </c>
      <c r="DO18" s="111">
        <f t="shared" si="77"/>
        <v>13</v>
      </c>
      <c r="DP18" s="112">
        <f t="shared" si="78"/>
        <v>54.25</v>
      </c>
      <c r="DQ18" s="112">
        <v>14</v>
      </c>
      <c r="DR18" s="83">
        <f t="shared" si="107"/>
        <v>11</v>
      </c>
      <c r="DS18" s="81">
        <f t="shared" si="79"/>
        <v>10</v>
      </c>
      <c r="DT18" s="82">
        <f t="shared" si="108"/>
        <v>15</v>
      </c>
      <c r="DU18" s="82">
        <f t="shared" si="80"/>
        <v>73.75</v>
      </c>
      <c r="DV18" s="84">
        <f t="shared" si="81"/>
        <v>12</v>
      </c>
      <c r="DW18" s="112">
        <f t="shared" si="82"/>
        <v>65.25</v>
      </c>
      <c r="DX18" s="83">
        <v>14</v>
      </c>
      <c r="DY18" s="83">
        <f t="shared" si="109"/>
        <v>11</v>
      </c>
      <c r="DZ18" s="81" t="e">
        <f t="shared" si="83"/>
        <v>#VALUE!</v>
      </c>
      <c r="EA18" s="96" t="str">
        <f t="shared" si="110"/>
        <v xml:space="preserve"> </v>
      </c>
      <c r="EB18" s="82" t="str">
        <f t="shared" si="84"/>
        <v xml:space="preserve"> </v>
      </c>
      <c r="EC18" s="84" t="str">
        <f t="shared" si="85"/>
        <v xml:space="preserve"> </v>
      </c>
      <c r="ED18" s="112" t="str">
        <f t="shared" si="86"/>
        <v xml:space="preserve"> </v>
      </c>
      <c r="EE18" s="83">
        <v>14</v>
      </c>
      <c r="EF18" s="83">
        <f t="shared" si="111"/>
        <v>-13</v>
      </c>
      <c r="EG18" s="81" t="e">
        <f t="shared" si="87"/>
        <v>#VALUE!</v>
      </c>
      <c r="EH18" s="96" t="str">
        <f t="shared" si="112"/>
        <v xml:space="preserve"> </v>
      </c>
      <c r="EI18" s="82" t="str">
        <f t="shared" si="88"/>
        <v xml:space="preserve"> </v>
      </c>
      <c r="EJ18" s="84" t="str">
        <f t="shared" si="89"/>
        <v xml:space="preserve"> </v>
      </c>
      <c r="EK18" s="112" t="str">
        <f t="shared" si="90"/>
        <v xml:space="preserve"> </v>
      </c>
      <c r="EL18" s="83">
        <v>14</v>
      </c>
      <c r="EM18" s="83">
        <f t="shared" si="113"/>
        <v>-13</v>
      </c>
      <c r="EN18" s="86">
        <f t="shared" si="91"/>
        <v>-0.25</v>
      </c>
      <c r="EO18" s="65"/>
      <c r="EP18" s="87">
        <f t="shared" si="92"/>
        <v>73.5</v>
      </c>
      <c r="EQ18" s="88">
        <f t="shared" si="93"/>
        <v>12</v>
      </c>
      <c r="ER18" s="89">
        <f t="shared" si="94"/>
        <v>110</v>
      </c>
      <c r="ES18" s="90">
        <f t="shared" si="95"/>
        <v>61.5</v>
      </c>
      <c r="ET18" s="91">
        <v>14</v>
      </c>
      <c r="EU18" s="91">
        <v>1</v>
      </c>
      <c r="EV18" s="84">
        <f t="shared" si="96"/>
        <v>12</v>
      </c>
      <c r="EW18" s="92" t="str">
        <f t="shared" si="97"/>
        <v>Олег Бронин</v>
      </c>
      <c r="EX18" s="93">
        <f t="shared" si="98"/>
        <v>23</v>
      </c>
    </row>
    <row r="19" spans="1:154">
      <c r="A19" s="66">
        <v>15</v>
      </c>
      <c r="B19" s="72" t="s">
        <v>83</v>
      </c>
      <c r="C19" s="123">
        <v>16.5</v>
      </c>
      <c r="D19" s="123">
        <v>8.57</v>
      </c>
      <c r="E19" s="123">
        <v>16.57</v>
      </c>
      <c r="F19" s="124">
        <v>5.6</v>
      </c>
      <c r="G19" s="124">
        <v>14.4</v>
      </c>
      <c r="H19" s="124">
        <v>1.85</v>
      </c>
      <c r="I19" s="125">
        <v>14.7</v>
      </c>
      <c r="J19" s="69">
        <f t="shared" si="115"/>
        <v>117.0985</v>
      </c>
      <c r="K19" s="70">
        <f t="shared" si="0"/>
        <v>52.753599999999999</v>
      </c>
      <c r="L19" s="70">
        <f t="shared" ref="L19:L33" si="116">100-(J19+300)/8.5</f>
        <v>50.929588235294119</v>
      </c>
      <c r="M19" s="48"/>
      <c r="N19" s="48"/>
      <c r="O19" s="72" t="s">
        <v>84</v>
      </c>
      <c r="P19" s="95" t="s">
        <v>125</v>
      </c>
      <c r="Q19" s="73">
        <f t="shared" si="2"/>
        <v>52.753599999999999</v>
      </c>
      <c r="R19" s="73">
        <f t="shared" si="3"/>
        <v>50.929588235294119</v>
      </c>
      <c r="S19" s="74">
        <v>1</v>
      </c>
      <c r="T19" s="74" t="s">
        <v>74</v>
      </c>
      <c r="U19" s="75">
        <v>24</v>
      </c>
      <c r="V19" s="76">
        <f t="shared" si="4"/>
        <v>0.99956906971785975</v>
      </c>
      <c r="W19" s="76">
        <f t="shared" si="5"/>
        <v>0.99961926714587857</v>
      </c>
      <c r="X19" s="76">
        <f t="shared" si="6"/>
        <v>0.99707891158158313</v>
      </c>
      <c r="Y19" s="99" t="s">
        <v>146</v>
      </c>
      <c r="Z19" s="78" t="str">
        <f t="shared" si="7"/>
        <v xml:space="preserve"> </v>
      </c>
      <c r="AA19" s="79" t="str">
        <f t="shared" si="8"/>
        <v>n/f</v>
      </c>
      <c r="AB19" s="78" t="str">
        <f t="shared" si="9"/>
        <v xml:space="preserve"> </v>
      </c>
      <c r="AC19" s="79" t="str">
        <f t="shared" si="10"/>
        <v>n/f</v>
      </c>
      <c r="AD19" s="99">
        <v>0.55450231481481482</v>
      </c>
      <c r="AE19" s="78">
        <f t="shared" si="11"/>
        <v>0.18436342592592597</v>
      </c>
      <c r="AF19" s="79">
        <f t="shared" si="12"/>
        <v>15</v>
      </c>
      <c r="AG19" s="78">
        <f t="shared" si="13"/>
        <v>0.18382488405767408</v>
      </c>
      <c r="AH19" s="79">
        <f t="shared" si="14"/>
        <v>15</v>
      </c>
      <c r="AI19" s="99">
        <v>0.17372685185185185</v>
      </c>
      <c r="AJ19" s="78">
        <f t="shared" si="15"/>
        <v>0.82649305556012587</v>
      </c>
      <c r="AK19" s="79">
        <f t="shared" si="16"/>
        <v>10</v>
      </c>
      <c r="AL19" s="78">
        <f t="shared" si="17"/>
        <v>0.82407879626762726</v>
      </c>
      <c r="AM19" s="79">
        <f t="shared" si="18"/>
        <v>10</v>
      </c>
      <c r="AN19" s="77">
        <v>0.76739583333333339</v>
      </c>
      <c r="AO19" s="78">
        <f t="shared" si="19"/>
        <v>0.10767361111111118</v>
      </c>
      <c r="AP19" s="79">
        <f t="shared" si="20"/>
        <v>21</v>
      </c>
      <c r="AQ19" s="78">
        <f t="shared" si="21"/>
        <v>0.10763261622983929</v>
      </c>
      <c r="AR19" s="79">
        <f t="shared" si="22"/>
        <v>21</v>
      </c>
      <c r="AS19" s="99">
        <v>0.81712962962962965</v>
      </c>
      <c r="AT19" s="78">
        <f t="shared" si="23"/>
        <v>5.6712962962963021E-2</v>
      </c>
      <c r="AU19" s="79">
        <f t="shared" si="24"/>
        <v>18</v>
      </c>
      <c r="AV19" s="78">
        <f t="shared" si="25"/>
        <v>5.6547299383677807E-2</v>
      </c>
      <c r="AW19" s="79">
        <f t="shared" si="26"/>
        <v>19</v>
      </c>
      <c r="AX19" s="99">
        <v>0.74583333333333324</v>
      </c>
      <c r="AY19" s="78">
        <f t="shared" si="27"/>
        <v>9.3055555555555447E-2</v>
      </c>
      <c r="AZ19" s="79">
        <f t="shared" si="28"/>
        <v>17</v>
      </c>
      <c r="BA19" s="78">
        <f t="shared" si="29"/>
        <v>9.2783732049952772E-2</v>
      </c>
      <c r="BB19" s="79">
        <f t="shared" si="30"/>
        <v>17</v>
      </c>
      <c r="BC19" s="77">
        <v>0.73964120370370379</v>
      </c>
      <c r="BD19" s="78">
        <f t="shared" si="31"/>
        <v>0.30908564814814821</v>
      </c>
      <c r="BE19" s="79">
        <f t="shared" si="32"/>
        <v>18</v>
      </c>
      <c r="BF19" s="78">
        <f t="shared" si="33"/>
        <v>0.30818278164104379</v>
      </c>
      <c r="BG19" s="79">
        <f t="shared" si="34"/>
        <v>18</v>
      </c>
      <c r="BH19" s="77">
        <v>0.5712962962962963</v>
      </c>
      <c r="BI19" s="78">
        <f t="shared" si="35"/>
        <v>0.1428240740740741</v>
      </c>
      <c r="BJ19" s="79">
        <f t="shared" si="36"/>
        <v>23</v>
      </c>
      <c r="BK19" s="78">
        <f t="shared" si="37"/>
        <v>0.14276969625671462</v>
      </c>
      <c r="BL19" s="79">
        <f t="shared" si="38"/>
        <v>23</v>
      </c>
      <c r="BM19" s="99"/>
      <c r="BN19" s="78" t="str">
        <f t="shared" si="39"/>
        <v/>
      </c>
      <c r="BO19" s="79">
        <f t="shared" si="40"/>
        <v>0</v>
      </c>
      <c r="BP19" s="78" t="str">
        <f t="shared" si="41"/>
        <v xml:space="preserve"> </v>
      </c>
      <c r="BQ19" s="79" t="e">
        <f t="shared" si="42"/>
        <v>#VALUE!</v>
      </c>
      <c r="BR19" s="99"/>
      <c r="BS19" s="78" t="str">
        <f t="shared" si="43"/>
        <v/>
      </c>
      <c r="BT19" s="79">
        <f t="shared" si="44"/>
        <v>0</v>
      </c>
      <c r="BU19" s="78" t="str">
        <f t="shared" si="45"/>
        <v xml:space="preserve"> </v>
      </c>
      <c r="BV19" s="79" t="e">
        <f t="shared" si="46"/>
        <v>#VALUE!</v>
      </c>
      <c r="BW19" s="33"/>
      <c r="BX19" s="80">
        <f t="shared" si="47"/>
        <v>24</v>
      </c>
      <c r="BY19" s="81" t="str">
        <f t="shared" si="48"/>
        <v>n/f</v>
      </c>
      <c r="BZ19" s="96">
        <f t="shared" si="49"/>
        <v>0.25</v>
      </c>
      <c r="CA19" s="83">
        <v>15</v>
      </c>
      <c r="CB19" s="83">
        <f t="shared" si="100"/>
        <v>13</v>
      </c>
      <c r="CC19" s="81">
        <f t="shared" si="50"/>
        <v>15</v>
      </c>
      <c r="CD19" s="96">
        <f t="shared" si="51"/>
        <v>3</v>
      </c>
      <c r="CE19" s="82">
        <f t="shared" si="52"/>
        <v>3.25</v>
      </c>
      <c r="CF19" s="111">
        <f t="shared" si="53"/>
        <v>16</v>
      </c>
      <c r="CG19" s="112">
        <f t="shared" si="54"/>
        <v>4.25</v>
      </c>
      <c r="CH19" s="83">
        <v>15</v>
      </c>
      <c r="CI19" s="83">
        <f t="shared" si="101"/>
        <v>3</v>
      </c>
      <c r="CJ19" s="81">
        <f t="shared" si="55"/>
        <v>10</v>
      </c>
      <c r="CK19" s="174">
        <f t="shared" si="102"/>
        <v>20</v>
      </c>
      <c r="CL19" s="82">
        <f t="shared" si="56"/>
        <v>23.25</v>
      </c>
      <c r="CM19" s="111">
        <f t="shared" si="57"/>
        <v>13</v>
      </c>
      <c r="CN19" s="112">
        <f t="shared" si="58"/>
        <v>18</v>
      </c>
      <c r="CO19" s="83">
        <v>15</v>
      </c>
      <c r="CP19" s="83">
        <f t="shared" si="103"/>
        <v>5</v>
      </c>
      <c r="CQ19" s="81">
        <f t="shared" si="59"/>
        <v>21</v>
      </c>
      <c r="CR19" s="96">
        <f t="shared" si="60"/>
        <v>3</v>
      </c>
      <c r="CS19" s="82">
        <f t="shared" si="61"/>
        <v>26.25</v>
      </c>
      <c r="CT19" s="111">
        <f t="shared" si="62"/>
        <v>15</v>
      </c>
      <c r="CU19" s="112">
        <f t="shared" si="63"/>
        <v>26.25</v>
      </c>
      <c r="CV19" s="83">
        <v>15</v>
      </c>
      <c r="CW19" s="83">
        <f t="shared" si="104"/>
        <v>9</v>
      </c>
      <c r="CX19" s="81">
        <f t="shared" si="64"/>
        <v>19</v>
      </c>
      <c r="CY19" s="96">
        <f t="shared" si="65"/>
        <v>3</v>
      </c>
      <c r="CZ19" s="82">
        <f t="shared" si="66"/>
        <v>29.25</v>
      </c>
      <c r="DA19" s="111">
        <f t="shared" si="67"/>
        <v>17</v>
      </c>
      <c r="DB19" s="112">
        <f t="shared" si="68"/>
        <v>30</v>
      </c>
      <c r="DC19" s="83">
        <v>15</v>
      </c>
      <c r="DD19" s="83">
        <f t="shared" si="105"/>
        <v>7</v>
      </c>
      <c r="DE19" s="81">
        <f t="shared" si="69"/>
        <v>17</v>
      </c>
      <c r="DF19" s="96">
        <f t="shared" si="70"/>
        <v>6</v>
      </c>
      <c r="DG19" s="82">
        <f t="shared" si="71"/>
        <v>35.25</v>
      </c>
      <c r="DH19" s="111">
        <f t="shared" si="72"/>
        <v>17</v>
      </c>
      <c r="DI19" s="112">
        <f t="shared" si="73"/>
        <v>40.75</v>
      </c>
      <c r="DJ19" s="83">
        <v>15</v>
      </c>
      <c r="DK19" s="83">
        <f t="shared" si="106"/>
        <v>8</v>
      </c>
      <c r="DL19" s="81">
        <f t="shared" si="74"/>
        <v>18</v>
      </c>
      <c r="DM19" s="96">
        <f t="shared" si="75"/>
        <v>7</v>
      </c>
      <c r="DN19" s="82">
        <f t="shared" si="76"/>
        <v>42.25</v>
      </c>
      <c r="DO19" s="111">
        <f t="shared" si="77"/>
        <v>16</v>
      </c>
      <c r="DP19" s="112">
        <f t="shared" si="78"/>
        <v>52.75</v>
      </c>
      <c r="DQ19" s="112">
        <v>15</v>
      </c>
      <c r="DR19" s="83">
        <f t="shared" si="107"/>
        <v>10</v>
      </c>
      <c r="DS19" s="81">
        <f t="shared" si="79"/>
        <v>23</v>
      </c>
      <c r="DT19" s="82">
        <f t="shared" si="108"/>
        <v>2</v>
      </c>
      <c r="DU19" s="82">
        <f t="shared" si="80"/>
        <v>44.25</v>
      </c>
      <c r="DV19" s="84">
        <f t="shared" si="81"/>
        <v>17</v>
      </c>
      <c r="DW19" s="112">
        <f t="shared" si="82"/>
        <v>61.75</v>
      </c>
      <c r="DX19" s="83">
        <v>15</v>
      </c>
      <c r="DY19" s="83">
        <f t="shared" si="109"/>
        <v>10</v>
      </c>
      <c r="DZ19" s="81" t="e">
        <f t="shared" si="83"/>
        <v>#VALUE!</v>
      </c>
      <c r="EA19" s="96" t="str">
        <f t="shared" si="110"/>
        <v xml:space="preserve"> </v>
      </c>
      <c r="EB19" s="82" t="str">
        <f t="shared" si="84"/>
        <v xml:space="preserve"> </v>
      </c>
      <c r="EC19" s="84" t="str">
        <f t="shared" si="85"/>
        <v xml:space="preserve"> </v>
      </c>
      <c r="ED19" s="112" t="str">
        <f t="shared" si="86"/>
        <v xml:space="preserve"> </v>
      </c>
      <c r="EE19" s="83">
        <v>15</v>
      </c>
      <c r="EF19" s="83">
        <f t="shared" si="111"/>
        <v>-14</v>
      </c>
      <c r="EG19" s="81" t="e">
        <f t="shared" si="87"/>
        <v>#VALUE!</v>
      </c>
      <c r="EH19" s="96" t="str">
        <f t="shared" si="112"/>
        <v xml:space="preserve"> </v>
      </c>
      <c r="EI19" s="82" t="str">
        <f t="shared" si="88"/>
        <v xml:space="preserve"> </v>
      </c>
      <c r="EJ19" s="84" t="str">
        <f t="shared" si="89"/>
        <v xml:space="preserve"> </v>
      </c>
      <c r="EK19" s="112" t="str">
        <f t="shared" si="90"/>
        <v xml:space="preserve"> </v>
      </c>
      <c r="EL19" s="83">
        <v>15</v>
      </c>
      <c r="EM19" s="83">
        <f t="shared" si="113"/>
        <v>-14</v>
      </c>
      <c r="EN19" s="86">
        <f t="shared" si="91"/>
        <v>-0.25</v>
      </c>
      <c r="EO19" s="65"/>
      <c r="EP19" s="87">
        <f t="shared" si="92"/>
        <v>44</v>
      </c>
      <c r="EQ19" s="88">
        <f t="shared" si="93"/>
        <v>17</v>
      </c>
      <c r="ER19" s="89">
        <f t="shared" si="94"/>
        <v>150</v>
      </c>
      <c r="ES19" s="90">
        <f t="shared" si="95"/>
        <v>60</v>
      </c>
      <c r="ET19" s="91">
        <v>15</v>
      </c>
      <c r="EU19" s="91">
        <v>1</v>
      </c>
      <c r="EV19" s="84">
        <f t="shared" si="96"/>
        <v>17</v>
      </c>
      <c r="EW19" s="92" t="str">
        <f t="shared" si="97"/>
        <v>Николай Котов</v>
      </c>
      <c r="EX19" s="93">
        <f t="shared" si="98"/>
        <v>24</v>
      </c>
    </row>
    <row r="20" spans="1:154">
      <c r="A20" s="66">
        <v>16</v>
      </c>
      <c r="B20" s="103" t="s">
        <v>85</v>
      </c>
      <c r="C20" s="104">
        <v>16.7</v>
      </c>
      <c r="D20" s="104">
        <v>5.8</v>
      </c>
      <c r="E20" s="104">
        <v>16.399999999999999</v>
      </c>
      <c r="F20" s="104">
        <v>5.95</v>
      </c>
      <c r="G20" s="104">
        <v>14.3</v>
      </c>
      <c r="H20" s="104">
        <v>2.1</v>
      </c>
      <c r="I20" s="105">
        <v>12.7</v>
      </c>
      <c r="J20" s="69">
        <f t="shared" si="115"/>
        <v>97.22</v>
      </c>
      <c r="K20" s="70">
        <f t="shared" si="0"/>
        <v>53.081699999999998</v>
      </c>
      <c r="L20" s="70">
        <f t="shared" si="116"/>
        <v>53.268235294117645</v>
      </c>
      <c r="M20" s="48"/>
      <c r="N20" s="48"/>
      <c r="O20" s="122" t="s">
        <v>86</v>
      </c>
      <c r="P20" s="106" t="s">
        <v>127</v>
      </c>
      <c r="Q20" s="73">
        <f t="shared" si="2"/>
        <v>53.081699999999998</v>
      </c>
      <c r="R20" s="73">
        <f t="shared" si="3"/>
        <v>53.268235294117645</v>
      </c>
      <c r="S20" s="74">
        <v>1</v>
      </c>
      <c r="T20" s="74" t="s">
        <v>74</v>
      </c>
      <c r="U20" s="75">
        <v>20</v>
      </c>
      <c r="V20" s="76">
        <f t="shared" si="4"/>
        <v>0.99518546103789152</v>
      </c>
      <c r="W20" s="76">
        <f t="shared" si="5"/>
        <v>0.99574411423331999</v>
      </c>
      <c r="X20" s="76">
        <f t="shared" si="6"/>
        <v>0.99661361488720202</v>
      </c>
      <c r="Y20" s="77" t="s">
        <v>145</v>
      </c>
      <c r="Z20" s="78" t="str">
        <f t="shared" si="7"/>
        <v xml:space="preserve"> </v>
      </c>
      <c r="AA20" s="79" t="str">
        <f t="shared" si="8"/>
        <v>n/s</v>
      </c>
      <c r="AB20" s="78" t="str">
        <f t="shared" si="9"/>
        <v xml:space="preserve"> </v>
      </c>
      <c r="AC20" s="79" t="str">
        <f t="shared" si="10"/>
        <v>n/s</v>
      </c>
      <c r="AD20" s="77" t="s">
        <v>145</v>
      </c>
      <c r="AE20" s="78" t="str">
        <f t="shared" si="11"/>
        <v xml:space="preserve"> </v>
      </c>
      <c r="AF20" s="79" t="str">
        <f t="shared" si="12"/>
        <v>n/s</v>
      </c>
      <c r="AG20" s="78" t="str">
        <f t="shared" si="13"/>
        <v xml:space="preserve"> </v>
      </c>
      <c r="AH20" s="79" t="str">
        <f t="shared" si="14"/>
        <v>n/s</v>
      </c>
      <c r="AI20" s="77" t="s">
        <v>145</v>
      </c>
      <c r="AJ20" s="78" t="str">
        <f t="shared" si="15"/>
        <v xml:space="preserve"> </v>
      </c>
      <c r="AK20" s="79" t="str">
        <f t="shared" si="16"/>
        <v>n/s</v>
      </c>
      <c r="AL20" s="78" t="str">
        <f t="shared" si="17"/>
        <v xml:space="preserve"> </v>
      </c>
      <c r="AM20" s="79" t="str">
        <f t="shared" si="18"/>
        <v>n/s</v>
      </c>
      <c r="AN20" s="77" t="s">
        <v>145</v>
      </c>
      <c r="AO20" s="78" t="str">
        <f t="shared" si="19"/>
        <v xml:space="preserve"> </v>
      </c>
      <c r="AP20" s="79" t="str">
        <f t="shared" si="20"/>
        <v>n/s</v>
      </c>
      <c r="AQ20" s="78" t="str">
        <f t="shared" si="21"/>
        <v xml:space="preserve"> </v>
      </c>
      <c r="AR20" s="79" t="str">
        <f t="shared" si="22"/>
        <v>n/s</v>
      </c>
      <c r="AS20" s="77" t="s">
        <v>145</v>
      </c>
      <c r="AT20" s="78" t="str">
        <f t="shared" si="23"/>
        <v xml:space="preserve"> </v>
      </c>
      <c r="AU20" s="79" t="str">
        <f t="shared" si="24"/>
        <v>n/s</v>
      </c>
      <c r="AV20" s="78" t="str">
        <f t="shared" si="25"/>
        <v xml:space="preserve"> </v>
      </c>
      <c r="AW20" s="79" t="str">
        <f t="shared" si="26"/>
        <v>n/s</v>
      </c>
      <c r="AX20" s="99" t="s">
        <v>145</v>
      </c>
      <c r="AY20" s="78" t="str">
        <f t="shared" si="27"/>
        <v xml:space="preserve"> </v>
      </c>
      <c r="AZ20" s="79" t="str">
        <f t="shared" si="28"/>
        <v>n/s</v>
      </c>
      <c r="BA20" s="78" t="str">
        <f t="shared" si="29"/>
        <v xml:space="preserve"> </v>
      </c>
      <c r="BB20" s="79" t="str">
        <f t="shared" si="30"/>
        <v>n/s</v>
      </c>
      <c r="BC20" s="77" t="s">
        <v>145</v>
      </c>
      <c r="BD20" s="78" t="str">
        <f t="shared" si="31"/>
        <v xml:space="preserve"> </v>
      </c>
      <c r="BE20" s="79" t="str">
        <f t="shared" si="32"/>
        <v>n/s</v>
      </c>
      <c r="BF20" s="78" t="str">
        <f t="shared" si="33"/>
        <v xml:space="preserve"> </v>
      </c>
      <c r="BG20" s="79" t="str">
        <f t="shared" si="34"/>
        <v>n/s</v>
      </c>
      <c r="BH20" s="77" t="s">
        <v>145</v>
      </c>
      <c r="BI20" s="78" t="str">
        <f t="shared" si="35"/>
        <v xml:space="preserve"> </v>
      </c>
      <c r="BJ20" s="79" t="str">
        <f t="shared" si="36"/>
        <v>n/s</v>
      </c>
      <c r="BK20" s="78" t="str">
        <f t="shared" si="37"/>
        <v xml:space="preserve"> </v>
      </c>
      <c r="BL20" s="79" t="str">
        <f t="shared" si="38"/>
        <v>n/s</v>
      </c>
      <c r="BM20" s="77"/>
      <c r="BN20" s="78" t="str">
        <f t="shared" si="39"/>
        <v/>
      </c>
      <c r="BO20" s="79">
        <f t="shared" si="40"/>
        <v>0</v>
      </c>
      <c r="BP20" s="78" t="str">
        <f t="shared" si="41"/>
        <v xml:space="preserve"> </v>
      </c>
      <c r="BQ20" s="79" t="e">
        <f t="shared" si="42"/>
        <v>#VALUE!</v>
      </c>
      <c r="BR20" s="99"/>
      <c r="BS20" s="78" t="str">
        <f t="shared" si="43"/>
        <v/>
      </c>
      <c r="BT20" s="79">
        <f t="shared" si="44"/>
        <v>0</v>
      </c>
      <c r="BU20" s="78" t="str">
        <f t="shared" si="45"/>
        <v xml:space="preserve"> </v>
      </c>
      <c r="BV20" s="79" t="e">
        <f t="shared" si="46"/>
        <v>#VALUE!</v>
      </c>
      <c r="BW20" s="33"/>
      <c r="BX20" s="80">
        <f t="shared" si="47"/>
        <v>20</v>
      </c>
      <c r="BY20" s="81" t="str">
        <f t="shared" si="48"/>
        <v>n/s</v>
      </c>
      <c r="BZ20" s="96">
        <f t="shared" si="49"/>
        <v>0</v>
      </c>
      <c r="CA20" s="83">
        <v>16</v>
      </c>
      <c r="CB20" s="83">
        <f t="shared" si="100"/>
        <v>12</v>
      </c>
      <c r="CC20" s="81" t="str">
        <f t="shared" si="50"/>
        <v>n/s</v>
      </c>
      <c r="CD20" s="96">
        <f t="shared" si="51"/>
        <v>0</v>
      </c>
      <c r="CE20" s="82">
        <f t="shared" si="52"/>
        <v>0</v>
      </c>
      <c r="CF20" s="111">
        <f t="shared" si="53"/>
        <v>28</v>
      </c>
      <c r="CG20" s="112">
        <f t="shared" si="54"/>
        <v>3.25</v>
      </c>
      <c r="CH20" s="83">
        <v>16</v>
      </c>
      <c r="CI20" s="83">
        <f t="shared" si="101"/>
        <v>2</v>
      </c>
      <c r="CJ20" s="81" t="str">
        <f t="shared" si="55"/>
        <v>n/s</v>
      </c>
      <c r="CK20" s="174">
        <f t="shared" si="102"/>
        <v>0</v>
      </c>
      <c r="CL20" s="82">
        <f t="shared" si="56"/>
        <v>0</v>
      </c>
      <c r="CM20" s="111">
        <f t="shared" si="57"/>
        <v>28</v>
      </c>
      <c r="CN20" s="112">
        <f t="shared" si="58"/>
        <v>16.25</v>
      </c>
      <c r="CO20" s="83">
        <v>16</v>
      </c>
      <c r="CP20" s="83">
        <f t="shared" si="103"/>
        <v>4</v>
      </c>
      <c r="CQ20" s="81" t="str">
        <f t="shared" si="59"/>
        <v>n/s</v>
      </c>
      <c r="CR20" s="96">
        <f t="shared" si="60"/>
        <v>0</v>
      </c>
      <c r="CS20" s="82">
        <f t="shared" si="61"/>
        <v>0</v>
      </c>
      <c r="CT20" s="111">
        <f t="shared" si="62"/>
        <v>28</v>
      </c>
      <c r="CU20" s="112">
        <f t="shared" si="63"/>
        <v>21.75</v>
      </c>
      <c r="CV20" s="83">
        <v>16</v>
      </c>
      <c r="CW20" s="83">
        <f t="shared" si="104"/>
        <v>8</v>
      </c>
      <c r="CX20" s="81" t="str">
        <f t="shared" si="64"/>
        <v>n/s</v>
      </c>
      <c r="CY20" s="96">
        <f t="shared" si="65"/>
        <v>0</v>
      </c>
      <c r="CZ20" s="82">
        <f t="shared" si="66"/>
        <v>0</v>
      </c>
      <c r="DA20" s="111">
        <f t="shared" si="67"/>
        <v>28</v>
      </c>
      <c r="DB20" s="112">
        <f t="shared" si="68"/>
        <v>29.75</v>
      </c>
      <c r="DC20" s="83">
        <v>16</v>
      </c>
      <c r="DD20" s="83">
        <f t="shared" si="105"/>
        <v>6</v>
      </c>
      <c r="DE20" s="81" t="str">
        <f t="shared" si="69"/>
        <v>n/s</v>
      </c>
      <c r="DF20" s="96">
        <f t="shared" si="70"/>
        <v>0</v>
      </c>
      <c r="DG20" s="82">
        <f t="shared" si="71"/>
        <v>0</v>
      </c>
      <c r="DH20" s="111">
        <f t="shared" si="72"/>
        <v>28</v>
      </c>
      <c r="DI20" s="112">
        <f t="shared" si="73"/>
        <v>36.5</v>
      </c>
      <c r="DJ20" s="83">
        <v>16</v>
      </c>
      <c r="DK20" s="83">
        <f t="shared" si="106"/>
        <v>7</v>
      </c>
      <c r="DL20" s="81" t="str">
        <f t="shared" si="74"/>
        <v>n/s</v>
      </c>
      <c r="DM20" s="96">
        <f t="shared" si="75"/>
        <v>0</v>
      </c>
      <c r="DN20" s="82">
        <f t="shared" si="76"/>
        <v>0</v>
      </c>
      <c r="DO20" s="111">
        <f t="shared" si="77"/>
        <v>30</v>
      </c>
      <c r="DP20" s="112">
        <f t="shared" si="78"/>
        <v>42.25</v>
      </c>
      <c r="DQ20" s="112">
        <v>16</v>
      </c>
      <c r="DR20" s="83">
        <f t="shared" si="107"/>
        <v>9</v>
      </c>
      <c r="DS20" s="81" t="str">
        <f t="shared" si="79"/>
        <v>n/s</v>
      </c>
      <c r="DT20" s="82">
        <f t="shared" si="108"/>
        <v>0</v>
      </c>
      <c r="DU20" s="82">
        <f t="shared" si="80"/>
        <v>0</v>
      </c>
      <c r="DV20" s="84">
        <f t="shared" si="81"/>
        <v>30</v>
      </c>
      <c r="DW20" s="112">
        <f t="shared" si="82"/>
        <v>47.75</v>
      </c>
      <c r="DX20" s="83">
        <v>16</v>
      </c>
      <c r="DY20" s="83">
        <f t="shared" si="109"/>
        <v>9</v>
      </c>
      <c r="DZ20" s="81" t="e">
        <f t="shared" si="83"/>
        <v>#VALUE!</v>
      </c>
      <c r="EA20" s="96" t="str">
        <f t="shared" si="110"/>
        <v xml:space="preserve"> </v>
      </c>
      <c r="EB20" s="82" t="str">
        <f t="shared" si="84"/>
        <v xml:space="preserve"> </v>
      </c>
      <c r="EC20" s="84" t="str">
        <f t="shared" si="85"/>
        <v xml:space="preserve"> </v>
      </c>
      <c r="ED20" s="112" t="str">
        <f t="shared" si="86"/>
        <v xml:space="preserve"> </v>
      </c>
      <c r="EE20" s="83">
        <v>16</v>
      </c>
      <c r="EF20" s="83">
        <f t="shared" si="111"/>
        <v>-15</v>
      </c>
      <c r="EG20" s="81" t="e">
        <f t="shared" si="87"/>
        <v>#VALUE!</v>
      </c>
      <c r="EH20" s="96" t="str">
        <f t="shared" si="112"/>
        <v xml:space="preserve"> </v>
      </c>
      <c r="EI20" s="82" t="str">
        <f t="shared" si="88"/>
        <v xml:space="preserve"> </v>
      </c>
      <c r="EJ20" s="84" t="str">
        <f t="shared" si="89"/>
        <v xml:space="preserve"> </v>
      </c>
      <c r="EK20" s="112" t="str">
        <f t="shared" si="90"/>
        <v xml:space="preserve"> </v>
      </c>
      <c r="EL20" s="83">
        <v>16</v>
      </c>
      <c r="EM20" s="83">
        <f t="shared" si="113"/>
        <v>-15</v>
      </c>
      <c r="EN20" s="86">
        <f t="shared" si="91"/>
        <v>-99</v>
      </c>
      <c r="EO20" s="65"/>
      <c r="EP20" s="87">
        <f t="shared" si="92"/>
        <v>-99</v>
      </c>
      <c r="EQ20" s="88">
        <f t="shared" si="93"/>
        <v>30</v>
      </c>
      <c r="ER20" s="89">
        <f t="shared" si="94"/>
        <v>177</v>
      </c>
      <c r="ES20" s="90">
        <f t="shared" si="95"/>
        <v>47.5</v>
      </c>
      <c r="ET20" s="91">
        <v>16</v>
      </c>
      <c r="EU20" s="91">
        <v>1</v>
      </c>
      <c r="EV20" s="84">
        <f t="shared" si="96"/>
        <v>30</v>
      </c>
      <c r="EW20" s="92" t="str">
        <f t="shared" si="97"/>
        <v>Андрей Анакин</v>
      </c>
      <c r="EX20" s="93">
        <f t="shared" si="98"/>
        <v>20</v>
      </c>
    </row>
    <row r="21" spans="1:154">
      <c r="A21" s="66">
        <v>17</v>
      </c>
      <c r="B21" s="103" t="s">
        <v>85</v>
      </c>
      <c r="C21" s="104">
        <v>16.7</v>
      </c>
      <c r="D21" s="104">
        <v>5.8</v>
      </c>
      <c r="E21" s="104">
        <v>16.399999999999999</v>
      </c>
      <c r="F21" s="104">
        <v>5.95</v>
      </c>
      <c r="G21" s="104">
        <v>14.3</v>
      </c>
      <c r="H21" s="104">
        <v>2.1</v>
      </c>
      <c r="I21" s="105">
        <v>12.7</v>
      </c>
      <c r="J21" s="69">
        <f t="shared" ref="J21:J33" si="117">0.5*(C21*D21+E21*F21)</f>
        <v>97.22</v>
      </c>
      <c r="K21" s="70">
        <f t="shared" si="0"/>
        <v>53.081699999999998</v>
      </c>
      <c r="L21" s="70">
        <f t="shared" si="116"/>
        <v>53.268235294117645</v>
      </c>
      <c r="M21" s="48"/>
      <c r="N21" s="48"/>
      <c r="O21" s="122" t="s">
        <v>126</v>
      </c>
      <c r="P21" s="106" t="s">
        <v>78</v>
      </c>
      <c r="Q21" s="73">
        <f t="shared" si="2"/>
        <v>53.081699999999998</v>
      </c>
      <c r="R21" s="73">
        <f t="shared" si="3"/>
        <v>53.268235294117645</v>
      </c>
      <c r="S21" s="74">
        <v>1</v>
      </c>
      <c r="T21" s="74" t="s">
        <v>74</v>
      </c>
      <c r="U21" s="75">
        <v>12</v>
      </c>
      <c r="V21" s="76">
        <f t="shared" si="4"/>
        <v>0.99518546103789152</v>
      </c>
      <c r="W21" s="76">
        <f t="shared" si="5"/>
        <v>0.99574411423331999</v>
      </c>
      <c r="X21" s="76">
        <f t="shared" si="6"/>
        <v>0.99661361488720202</v>
      </c>
      <c r="Y21" s="77">
        <v>0.58266203703703701</v>
      </c>
      <c r="Z21" s="78">
        <f t="shared" si="7"/>
        <v>0.13821759259259259</v>
      </c>
      <c r="AA21" s="102">
        <f t="shared" si="8"/>
        <v>8</v>
      </c>
      <c r="AB21" s="78">
        <f t="shared" si="9"/>
        <v>0.13774953459471026</v>
      </c>
      <c r="AC21" s="79">
        <f t="shared" si="10"/>
        <v>8</v>
      </c>
      <c r="AD21" s="99">
        <v>0.52910879629629626</v>
      </c>
      <c r="AE21" s="78">
        <f t="shared" si="11"/>
        <v>0.15896990740740741</v>
      </c>
      <c r="AF21" s="79">
        <f t="shared" si="12"/>
        <v>10</v>
      </c>
      <c r="AG21" s="78">
        <f t="shared" si="13"/>
        <v>0.15843157407958008</v>
      </c>
      <c r="AH21" s="79">
        <f t="shared" si="14"/>
        <v>10</v>
      </c>
      <c r="AI21" s="77">
        <v>0.15831018518518519</v>
      </c>
      <c r="AJ21" s="78">
        <f t="shared" si="15"/>
        <v>0.81107638889345912</v>
      </c>
      <c r="AK21" s="79">
        <f t="shared" si="16"/>
        <v>9</v>
      </c>
      <c r="AL21" s="78">
        <f t="shared" si="17"/>
        <v>0.8083297718847684</v>
      </c>
      <c r="AM21" s="79">
        <f t="shared" si="18"/>
        <v>9</v>
      </c>
      <c r="AN21" s="77">
        <v>0.74887731481481479</v>
      </c>
      <c r="AO21" s="78">
        <f t="shared" si="19"/>
        <v>8.9155092592592577E-2</v>
      </c>
      <c r="AP21" s="79">
        <f t="shared" si="20"/>
        <v>10</v>
      </c>
      <c r="AQ21" s="78">
        <f t="shared" si="21"/>
        <v>8.877565870300072E-2</v>
      </c>
      <c r="AR21" s="79">
        <f t="shared" si="22"/>
        <v>10</v>
      </c>
      <c r="AS21" s="99">
        <v>0.80383101851851846</v>
      </c>
      <c r="AT21" s="78">
        <f t="shared" si="23"/>
        <v>4.3414351851851829E-2</v>
      </c>
      <c r="AU21" s="79">
        <f t="shared" si="24"/>
        <v>5</v>
      </c>
      <c r="AV21" s="78">
        <f t="shared" si="25"/>
        <v>4.3267334137058945E-2</v>
      </c>
      <c r="AW21" s="79">
        <f t="shared" si="26"/>
        <v>4</v>
      </c>
      <c r="AX21" s="99">
        <v>0.73744212962962974</v>
      </c>
      <c r="AY21" s="78">
        <f t="shared" si="27"/>
        <v>8.4664351851851949E-2</v>
      </c>
      <c r="AZ21" s="79">
        <f t="shared" si="28"/>
        <v>10</v>
      </c>
      <c r="BA21" s="78">
        <f t="shared" si="29"/>
        <v>8.4377645751156152E-2</v>
      </c>
      <c r="BB21" s="79">
        <f t="shared" si="30"/>
        <v>10</v>
      </c>
      <c r="BC21" s="77">
        <v>0.70572916666666663</v>
      </c>
      <c r="BD21" s="78">
        <f t="shared" si="31"/>
        <v>0.27517361111111105</v>
      </c>
      <c r="BE21" s="79">
        <f t="shared" si="32"/>
        <v>9</v>
      </c>
      <c r="BF21" s="78">
        <f t="shared" si="33"/>
        <v>0.27424176729100952</v>
      </c>
      <c r="BG21" s="79">
        <f t="shared" si="34"/>
        <v>9</v>
      </c>
      <c r="BH21" s="77">
        <v>0.55819444444444444</v>
      </c>
      <c r="BI21" s="78">
        <f t="shared" si="35"/>
        <v>0.12972222222222224</v>
      </c>
      <c r="BJ21" s="79">
        <f t="shared" si="36"/>
        <v>12</v>
      </c>
      <c r="BK21" s="78">
        <f t="shared" si="37"/>
        <v>0.12917013926304458</v>
      </c>
      <c r="BL21" s="79">
        <f t="shared" si="38"/>
        <v>11</v>
      </c>
      <c r="BM21" s="77"/>
      <c r="BN21" s="78" t="str">
        <f t="shared" si="39"/>
        <v/>
      </c>
      <c r="BO21" s="79">
        <f t="shared" si="40"/>
        <v>0</v>
      </c>
      <c r="BP21" s="78" t="str">
        <f t="shared" si="41"/>
        <v xml:space="preserve"> </v>
      </c>
      <c r="BQ21" s="79" t="e">
        <f t="shared" si="42"/>
        <v>#VALUE!</v>
      </c>
      <c r="BR21" s="99"/>
      <c r="BS21" s="78" t="str">
        <f t="shared" si="43"/>
        <v/>
      </c>
      <c r="BT21" s="79">
        <f t="shared" si="44"/>
        <v>0</v>
      </c>
      <c r="BU21" s="78" t="str">
        <f t="shared" si="45"/>
        <v xml:space="preserve"> </v>
      </c>
      <c r="BV21" s="79" t="e">
        <f t="shared" si="46"/>
        <v>#VALUE!</v>
      </c>
      <c r="BW21" s="33"/>
      <c r="BX21" s="80">
        <f t="shared" si="47"/>
        <v>12</v>
      </c>
      <c r="BY21" s="81">
        <f t="shared" si="48"/>
        <v>8</v>
      </c>
      <c r="BZ21" s="96">
        <f t="shared" si="49"/>
        <v>20</v>
      </c>
      <c r="CA21" s="83">
        <v>17</v>
      </c>
      <c r="CB21" s="83">
        <f t="shared" si="100"/>
        <v>11</v>
      </c>
      <c r="CC21" s="81">
        <f t="shared" si="50"/>
        <v>10</v>
      </c>
      <c r="CD21" s="96">
        <f t="shared" si="51"/>
        <v>8</v>
      </c>
      <c r="CE21" s="82">
        <f t="shared" si="52"/>
        <v>28</v>
      </c>
      <c r="CF21" s="111">
        <f t="shared" si="53"/>
        <v>10</v>
      </c>
      <c r="CG21" s="112">
        <f t="shared" si="54"/>
        <v>2.25</v>
      </c>
      <c r="CH21" s="83">
        <v>17</v>
      </c>
      <c r="CI21" s="83">
        <f t="shared" si="101"/>
        <v>1</v>
      </c>
      <c r="CJ21" s="81">
        <f t="shared" si="55"/>
        <v>9</v>
      </c>
      <c r="CK21" s="174">
        <f t="shared" si="102"/>
        <v>22</v>
      </c>
      <c r="CL21" s="82">
        <f t="shared" si="56"/>
        <v>50</v>
      </c>
      <c r="CM21" s="111">
        <f t="shared" si="57"/>
        <v>8</v>
      </c>
      <c r="CN21" s="112">
        <f t="shared" si="58"/>
        <v>12.25</v>
      </c>
      <c r="CO21" s="83">
        <v>17</v>
      </c>
      <c r="CP21" s="83">
        <f t="shared" si="103"/>
        <v>3</v>
      </c>
      <c r="CQ21" s="81">
        <f t="shared" si="59"/>
        <v>10</v>
      </c>
      <c r="CR21" s="96">
        <f t="shared" si="60"/>
        <v>14</v>
      </c>
      <c r="CS21" s="82">
        <f t="shared" si="61"/>
        <v>64</v>
      </c>
      <c r="CT21" s="111">
        <f t="shared" si="62"/>
        <v>8</v>
      </c>
      <c r="CU21" s="112">
        <f t="shared" si="63"/>
        <v>18.25</v>
      </c>
      <c r="CV21" s="83">
        <v>17</v>
      </c>
      <c r="CW21" s="83">
        <f t="shared" si="104"/>
        <v>7</v>
      </c>
      <c r="CX21" s="81">
        <f t="shared" si="64"/>
        <v>4</v>
      </c>
      <c r="CY21" s="96">
        <f t="shared" si="65"/>
        <v>18</v>
      </c>
      <c r="CZ21" s="82">
        <f t="shared" si="66"/>
        <v>82</v>
      </c>
      <c r="DA21" s="111">
        <f t="shared" si="67"/>
        <v>8</v>
      </c>
      <c r="DB21" s="112">
        <f t="shared" si="68"/>
        <v>29.25</v>
      </c>
      <c r="DC21" s="83">
        <v>17</v>
      </c>
      <c r="DD21" s="83">
        <f t="shared" si="105"/>
        <v>5</v>
      </c>
      <c r="DE21" s="81">
        <f t="shared" si="69"/>
        <v>10</v>
      </c>
      <c r="DF21" s="96">
        <f t="shared" si="70"/>
        <v>13</v>
      </c>
      <c r="DG21" s="82">
        <f t="shared" si="71"/>
        <v>95</v>
      </c>
      <c r="DH21" s="111">
        <f t="shared" si="72"/>
        <v>8</v>
      </c>
      <c r="DI21" s="112">
        <f t="shared" si="73"/>
        <v>35.25</v>
      </c>
      <c r="DJ21" s="83">
        <v>17</v>
      </c>
      <c r="DK21" s="83">
        <f t="shared" si="106"/>
        <v>6</v>
      </c>
      <c r="DL21" s="81">
        <f t="shared" si="74"/>
        <v>9</v>
      </c>
      <c r="DM21" s="96">
        <f t="shared" si="75"/>
        <v>16</v>
      </c>
      <c r="DN21" s="82">
        <f t="shared" si="76"/>
        <v>111</v>
      </c>
      <c r="DO21" s="111">
        <f t="shared" si="77"/>
        <v>8</v>
      </c>
      <c r="DP21" s="112">
        <f t="shared" si="78"/>
        <v>36.75</v>
      </c>
      <c r="DQ21" s="112">
        <v>17</v>
      </c>
      <c r="DR21" s="83">
        <f t="shared" si="107"/>
        <v>8</v>
      </c>
      <c r="DS21" s="81">
        <f t="shared" si="79"/>
        <v>11</v>
      </c>
      <c r="DT21" s="82">
        <f t="shared" si="108"/>
        <v>14</v>
      </c>
      <c r="DU21" s="82">
        <f t="shared" si="80"/>
        <v>125</v>
      </c>
      <c r="DV21" s="84">
        <f t="shared" si="81"/>
        <v>8</v>
      </c>
      <c r="DW21" s="112">
        <f t="shared" si="82"/>
        <v>44.25</v>
      </c>
      <c r="DX21" s="83">
        <v>17</v>
      </c>
      <c r="DY21" s="83">
        <f t="shared" si="109"/>
        <v>8</v>
      </c>
      <c r="DZ21" s="81" t="e">
        <f t="shared" si="83"/>
        <v>#VALUE!</v>
      </c>
      <c r="EA21" s="96" t="str">
        <f t="shared" si="110"/>
        <v xml:space="preserve"> </v>
      </c>
      <c r="EB21" s="82" t="str">
        <f t="shared" si="84"/>
        <v xml:space="preserve"> </v>
      </c>
      <c r="EC21" s="84" t="str">
        <f t="shared" si="85"/>
        <v xml:space="preserve"> </v>
      </c>
      <c r="ED21" s="112" t="str">
        <f t="shared" si="86"/>
        <v xml:space="preserve"> </v>
      </c>
      <c r="EE21" s="83">
        <v>17</v>
      </c>
      <c r="EF21" s="83">
        <f t="shared" si="111"/>
        <v>-16</v>
      </c>
      <c r="EG21" s="81" t="e">
        <f t="shared" si="87"/>
        <v>#VALUE!</v>
      </c>
      <c r="EH21" s="96" t="str">
        <f t="shared" si="112"/>
        <v xml:space="preserve"> </v>
      </c>
      <c r="EI21" s="82" t="str">
        <f t="shared" si="88"/>
        <v xml:space="preserve"> </v>
      </c>
      <c r="EJ21" s="84" t="str">
        <f t="shared" si="89"/>
        <v xml:space="preserve"> </v>
      </c>
      <c r="EK21" s="112" t="str">
        <f t="shared" si="90"/>
        <v xml:space="preserve"> </v>
      </c>
      <c r="EL21" s="83">
        <v>17</v>
      </c>
      <c r="EM21" s="83">
        <f t="shared" si="113"/>
        <v>-16</v>
      </c>
      <c r="EN21" s="86">
        <f t="shared" si="91"/>
        <v>-8</v>
      </c>
      <c r="EO21" s="65"/>
      <c r="EP21" s="87">
        <f t="shared" si="92"/>
        <v>117</v>
      </c>
      <c r="EQ21" s="88">
        <f t="shared" si="93"/>
        <v>8</v>
      </c>
      <c r="ER21" s="89">
        <f t="shared" si="94"/>
        <v>71</v>
      </c>
      <c r="ES21" s="90">
        <f t="shared" si="95"/>
        <v>44</v>
      </c>
      <c r="ET21" s="91">
        <v>17</v>
      </c>
      <c r="EU21" s="91">
        <v>1</v>
      </c>
      <c r="EV21" s="84">
        <f t="shared" si="96"/>
        <v>8</v>
      </c>
      <c r="EW21" s="92" t="str">
        <f t="shared" si="97"/>
        <v>Сергей Соловьёв</v>
      </c>
      <c r="EX21" s="93">
        <f t="shared" si="98"/>
        <v>12</v>
      </c>
    </row>
    <row r="22" spans="1:154">
      <c r="A22" s="66">
        <v>18</v>
      </c>
      <c r="B22" s="48" t="s">
        <v>88</v>
      </c>
      <c r="C22" s="126">
        <v>16.5</v>
      </c>
      <c r="D22" s="126">
        <v>8.57</v>
      </c>
      <c r="E22" s="126">
        <v>16.57</v>
      </c>
      <c r="F22" s="127">
        <v>5.6</v>
      </c>
      <c r="G22" s="127">
        <v>14.4</v>
      </c>
      <c r="H22" s="127">
        <v>2.15</v>
      </c>
      <c r="I22" s="128">
        <v>13.3</v>
      </c>
      <c r="J22" s="69">
        <f t="shared" si="117"/>
        <v>117.0985</v>
      </c>
      <c r="K22" s="129">
        <f t="shared" si="0"/>
        <v>52.753599999999999</v>
      </c>
      <c r="L22" s="129">
        <f t="shared" si="116"/>
        <v>50.929588235294119</v>
      </c>
      <c r="M22" s="48"/>
      <c r="N22" s="48"/>
      <c r="O22" s="95" t="s">
        <v>89</v>
      </c>
      <c r="P22" s="95" t="s">
        <v>90</v>
      </c>
      <c r="Q22" s="73">
        <f t="shared" si="2"/>
        <v>52.753599999999999</v>
      </c>
      <c r="R22" s="73">
        <f t="shared" si="3"/>
        <v>50.929588235294119</v>
      </c>
      <c r="S22" s="74">
        <v>1</v>
      </c>
      <c r="T22" s="74" t="s">
        <v>74</v>
      </c>
      <c r="U22" s="75">
        <v>2</v>
      </c>
      <c r="V22" s="76">
        <f t="shared" si="4"/>
        <v>0.99956906971785975</v>
      </c>
      <c r="W22" s="76">
        <f t="shared" si="5"/>
        <v>0.99961926714587857</v>
      </c>
      <c r="X22" s="76">
        <f t="shared" si="6"/>
        <v>0.99707891158158313</v>
      </c>
      <c r="Y22" s="99">
        <v>0.58226851851851846</v>
      </c>
      <c r="Z22" s="78">
        <f t="shared" si="7"/>
        <v>0.13782407407407404</v>
      </c>
      <c r="AA22" s="79">
        <f t="shared" si="8"/>
        <v>7</v>
      </c>
      <c r="AB22" s="78">
        <f t="shared" si="9"/>
        <v>0.13742147776751723</v>
      </c>
      <c r="AC22" s="79">
        <f t="shared" si="10"/>
        <v>7</v>
      </c>
      <c r="AD22" s="77">
        <v>0.52074074074074073</v>
      </c>
      <c r="AE22" s="78">
        <f t="shared" si="11"/>
        <v>0.15060185185185188</v>
      </c>
      <c r="AF22" s="79">
        <f t="shared" si="12"/>
        <v>8</v>
      </c>
      <c r="AG22" s="78">
        <f t="shared" si="13"/>
        <v>0.15016193052661531</v>
      </c>
      <c r="AH22" s="79">
        <f t="shared" si="14"/>
        <v>8</v>
      </c>
      <c r="AI22" s="77">
        <v>6.8981481481481477E-2</v>
      </c>
      <c r="AJ22" s="78">
        <f t="shared" si="15"/>
        <v>0.72174768518975552</v>
      </c>
      <c r="AK22" s="79">
        <f t="shared" si="16"/>
        <v>5</v>
      </c>
      <c r="AL22" s="78">
        <f t="shared" si="17"/>
        <v>0.71963939638552854</v>
      </c>
      <c r="AM22" s="79">
        <f t="shared" si="18"/>
        <v>5</v>
      </c>
      <c r="AN22" s="77">
        <v>0.7416666666666667</v>
      </c>
      <c r="AO22" s="78">
        <f t="shared" si="19"/>
        <v>8.1944444444444486E-2</v>
      </c>
      <c r="AP22" s="79">
        <f t="shared" si="20"/>
        <v>5</v>
      </c>
      <c r="AQ22" s="78">
        <f t="shared" si="21"/>
        <v>8.1913245502231752E-2</v>
      </c>
      <c r="AR22" s="79">
        <f t="shared" si="22"/>
        <v>5</v>
      </c>
      <c r="AS22" s="77">
        <v>0.80439814814814825</v>
      </c>
      <c r="AT22" s="78">
        <f t="shared" si="23"/>
        <v>4.3981481481481621E-2</v>
      </c>
      <c r="AU22" s="79">
        <f t="shared" si="24"/>
        <v>8</v>
      </c>
      <c r="AV22" s="78">
        <f t="shared" si="25"/>
        <v>4.3853007685301246E-2</v>
      </c>
      <c r="AW22" s="79">
        <f t="shared" si="26"/>
        <v>8</v>
      </c>
      <c r="AX22" s="77">
        <v>0.73097222222222225</v>
      </c>
      <c r="AY22" s="78">
        <f t="shared" si="27"/>
        <v>7.8194444444444455E-2</v>
      </c>
      <c r="AZ22" s="79">
        <f t="shared" si="28"/>
        <v>6</v>
      </c>
      <c r="BA22" s="78">
        <f t="shared" si="29"/>
        <v>7.7966031558393253E-2</v>
      </c>
      <c r="BB22" s="79">
        <f t="shared" si="30"/>
        <v>6</v>
      </c>
      <c r="BC22" s="77">
        <v>0.70982638888888883</v>
      </c>
      <c r="BD22" s="78">
        <f t="shared" si="31"/>
        <v>0.27927083333333325</v>
      </c>
      <c r="BE22" s="79">
        <f t="shared" si="32"/>
        <v>14</v>
      </c>
      <c r="BF22" s="78">
        <f t="shared" si="33"/>
        <v>0.27845505853648161</v>
      </c>
      <c r="BG22" s="79">
        <f t="shared" si="34"/>
        <v>14</v>
      </c>
      <c r="BH22" s="77">
        <v>0.54320601851851846</v>
      </c>
      <c r="BI22" s="78">
        <f t="shared" si="35"/>
        <v>0.11473379629629626</v>
      </c>
      <c r="BJ22" s="79">
        <f t="shared" si="36"/>
        <v>4</v>
      </c>
      <c r="BK22" s="78">
        <f t="shared" si="37"/>
        <v>0.11469011337056818</v>
      </c>
      <c r="BL22" s="79">
        <f t="shared" si="38"/>
        <v>4</v>
      </c>
      <c r="BM22" s="77"/>
      <c r="BN22" s="78" t="str">
        <f t="shared" si="39"/>
        <v/>
      </c>
      <c r="BO22" s="79">
        <f t="shared" si="40"/>
        <v>0</v>
      </c>
      <c r="BP22" s="78" t="str">
        <f t="shared" si="41"/>
        <v xml:space="preserve"> </v>
      </c>
      <c r="BQ22" s="79" t="e">
        <f t="shared" si="42"/>
        <v>#VALUE!</v>
      </c>
      <c r="BR22" s="99"/>
      <c r="BS22" s="78" t="str">
        <f t="shared" si="43"/>
        <v/>
      </c>
      <c r="BT22" s="79">
        <f t="shared" si="44"/>
        <v>0</v>
      </c>
      <c r="BU22" s="78" t="str">
        <f t="shared" si="45"/>
        <v xml:space="preserve"> </v>
      </c>
      <c r="BV22" s="79" t="e">
        <f t="shared" si="46"/>
        <v>#VALUE!</v>
      </c>
      <c r="BW22" s="33"/>
      <c r="BX22" s="80">
        <f t="shared" si="47"/>
        <v>2</v>
      </c>
      <c r="BY22" s="81">
        <f t="shared" si="48"/>
        <v>7</v>
      </c>
      <c r="BZ22" s="96">
        <f t="shared" si="49"/>
        <v>21</v>
      </c>
      <c r="CA22" s="83">
        <v>18</v>
      </c>
      <c r="CB22" s="83">
        <f t="shared" si="100"/>
        <v>10</v>
      </c>
      <c r="CC22" s="81">
        <f t="shared" si="50"/>
        <v>8</v>
      </c>
      <c r="CD22" s="96">
        <f t="shared" si="51"/>
        <v>10</v>
      </c>
      <c r="CE22" s="82">
        <f t="shared" si="52"/>
        <v>31</v>
      </c>
      <c r="CF22" s="111">
        <f t="shared" si="53"/>
        <v>8</v>
      </c>
      <c r="CG22" s="112">
        <f t="shared" si="54"/>
        <v>0.5</v>
      </c>
      <c r="CH22" s="83">
        <v>18</v>
      </c>
      <c r="CI22" s="83">
        <f t="shared" si="101"/>
        <v>0</v>
      </c>
      <c r="CJ22" s="81">
        <f t="shared" si="55"/>
        <v>5</v>
      </c>
      <c r="CK22" s="174">
        <f t="shared" si="102"/>
        <v>30</v>
      </c>
      <c r="CL22" s="82">
        <f t="shared" si="56"/>
        <v>61</v>
      </c>
      <c r="CM22" s="111">
        <f t="shared" si="57"/>
        <v>6</v>
      </c>
      <c r="CN22" s="112">
        <f t="shared" si="58"/>
        <v>6.75</v>
      </c>
      <c r="CO22" s="83">
        <v>18</v>
      </c>
      <c r="CP22" s="83">
        <f t="shared" si="103"/>
        <v>2</v>
      </c>
      <c r="CQ22" s="81">
        <f t="shared" si="59"/>
        <v>5</v>
      </c>
      <c r="CR22" s="96">
        <f t="shared" si="60"/>
        <v>19</v>
      </c>
      <c r="CS22" s="82">
        <f t="shared" si="61"/>
        <v>80</v>
      </c>
      <c r="CT22" s="111">
        <f t="shared" si="62"/>
        <v>5</v>
      </c>
      <c r="CU22" s="112">
        <f t="shared" si="63"/>
        <v>17.75</v>
      </c>
      <c r="CV22" s="83">
        <v>18</v>
      </c>
      <c r="CW22" s="83">
        <f t="shared" si="104"/>
        <v>6</v>
      </c>
      <c r="CX22" s="81">
        <f t="shared" si="64"/>
        <v>8</v>
      </c>
      <c r="CY22" s="96">
        <f t="shared" si="65"/>
        <v>14</v>
      </c>
      <c r="CZ22" s="82">
        <f t="shared" si="66"/>
        <v>94</v>
      </c>
      <c r="DA22" s="111">
        <f t="shared" si="67"/>
        <v>4</v>
      </c>
      <c r="DB22" s="112">
        <f t="shared" si="68"/>
        <v>24.25</v>
      </c>
      <c r="DC22" s="83">
        <v>18</v>
      </c>
      <c r="DD22" s="83">
        <f t="shared" si="105"/>
        <v>4</v>
      </c>
      <c r="DE22" s="81">
        <f t="shared" si="69"/>
        <v>6</v>
      </c>
      <c r="DF22" s="96">
        <f t="shared" si="70"/>
        <v>17</v>
      </c>
      <c r="DG22" s="82">
        <f t="shared" si="71"/>
        <v>111</v>
      </c>
      <c r="DH22" s="111">
        <f t="shared" si="72"/>
        <v>5</v>
      </c>
      <c r="DI22" s="112">
        <f t="shared" si="73"/>
        <v>30</v>
      </c>
      <c r="DJ22" s="83">
        <v>18</v>
      </c>
      <c r="DK22" s="83">
        <f t="shared" si="106"/>
        <v>5</v>
      </c>
      <c r="DL22" s="81">
        <f t="shared" si="74"/>
        <v>14</v>
      </c>
      <c r="DM22" s="96">
        <f t="shared" si="75"/>
        <v>11</v>
      </c>
      <c r="DN22" s="82">
        <f t="shared" si="76"/>
        <v>122</v>
      </c>
      <c r="DO22" s="111">
        <f t="shared" si="77"/>
        <v>5</v>
      </c>
      <c r="DP22" s="112">
        <f t="shared" si="78"/>
        <v>30</v>
      </c>
      <c r="DQ22" s="112">
        <v>18</v>
      </c>
      <c r="DR22" s="83">
        <f t="shared" si="107"/>
        <v>7</v>
      </c>
      <c r="DS22" s="81">
        <f t="shared" si="79"/>
        <v>4</v>
      </c>
      <c r="DT22" s="82">
        <f t="shared" si="108"/>
        <v>21</v>
      </c>
      <c r="DU22" s="82">
        <f t="shared" si="80"/>
        <v>143</v>
      </c>
      <c r="DV22" s="84">
        <f t="shared" si="81"/>
        <v>5</v>
      </c>
      <c r="DW22" s="112">
        <f t="shared" si="82"/>
        <v>42</v>
      </c>
      <c r="DX22" s="83">
        <v>18</v>
      </c>
      <c r="DY22" s="83">
        <f t="shared" si="109"/>
        <v>7</v>
      </c>
      <c r="DZ22" s="81" t="e">
        <f t="shared" si="83"/>
        <v>#VALUE!</v>
      </c>
      <c r="EA22" s="96" t="str">
        <f t="shared" si="110"/>
        <v xml:space="preserve"> </v>
      </c>
      <c r="EB22" s="82" t="str">
        <f t="shared" si="84"/>
        <v xml:space="preserve"> </v>
      </c>
      <c r="EC22" s="84" t="str">
        <f t="shared" si="85"/>
        <v xml:space="preserve"> </v>
      </c>
      <c r="ED22" s="112" t="str">
        <f t="shared" si="86"/>
        <v xml:space="preserve"> </v>
      </c>
      <c r="EE22" s="83">
        <v>18</v>
      </c>
      <c r="EF22" s="83">
        <f t="shared" si="111"/>
        <v>-17</v>
      </c>
      <c r="EG22" s="81" t="e">
        <f t="shared" si="87"/>
        <v>#VALUE!</v>
      </c>
      <c r="EH22" s="96" t="str">
        <f t="shared" si="112"/>
        <v xml:space="preserve"> </v>
      </c>
      <c r="EI22" s="82" t="str">
        <f t="shared" si="88"/>
        <v xml:space="preserve"> </v>
      </c>
      <c r="EJ22" s="84" t="str">
        <f t="shared" si="89"/>
        <v xml:space="preserve"> </v>
      </c>
      <c r="EK22" s="112" t="str">
        <f t="shared" si="90"/>
        <v xml:space="preserve"> </v>
      </c>
      <c r="EL22" s="83">
        <v>18</v>
      </c>
      <c r="EM22" s="83">
        <f t="shared" si="113"/>
        <v>-17</v>
      </c>
      <c r="EN22" s="86">
        <f t="shared" si="91"/>
        <v>-10</v>
      </c>
      <c r="EO22" s="65"/>
      <c r="EP22" s="100">
        <f t="shared" si="92"/>
        <v>133</v>
      </c>
      <c r="EQ22" s="88">
        <f t="shared" si="93"/>
        <v>5</v>
      </c>
      <c r="ER22" s="89">
        <f t="shared" si="94"/>
        <v>57</v>
      </c>
      <c r="ES22" s="90">
        <f t="shared" si="95"/>
        <v>41</v>
      </c>
      <c r="ET22" s="91">
        <v>18</v>
      </c>
      <c r="EU22" s="91">
        <v>1</v>
      </c>
      <c r="EV22" s="84">
        <f t="shared" si="96"/>
        <v>5</v>
      </c>
      <c r="EW22" s="92" t="str">
        <f t="shared" si="97"/>
        <v>Михаил Анисимов</v>
      </c>
      <c r="EX22" s="93">
        <f t="shared" si="98"/>
        <v>2</v>
      </c>
    </row>
    <row r="23" spans="1:154" s="98" customFormat="1" ht="13.5" customHeight="1">
      <c r="A23" s="66">
        <v>19</v>
      </c>
      <c r="B23" s="48" t="s">
        <v>88</v>
      </c>
      <c r="C23" s="126">
        <v>16.5</v>
      </c>
      <c r="D23" s="126">
        <v>8.57</v>
      </c>
      <c r="E23" s="126">
        <v>16.57</v>
      </c>
      <c r="F23" s="127">
        <v>5.6</v>
      </c>
      <c r="G23" s="127">
        <v>14.4</v>
      </c>
      <c r="H23" s="127">
        <v>2.15</v>
      </c>
      <c r="I23" s="128">
        <v>13.3</v>
      </c>
      <c r="J23" s="69">
        <f t="shared" si="117"/>
        <v>117.0985</v>
      </c>
      <c r="K23" s="129">
        <f t="shared" si="0"/>
        <v>52.753599999999999</v>
      </c>
      <c r="L23" s="129">
        <f t="shared" si="116"/>
        <v>50.929588235294119</v>
      </c>
      <c r="M23" s="48"/>
      <c r="N23" s="48"/>
      <c r="O23" s="95" t="s">
        <v>91</v>
      </c>
      <c r="P23" s="95" t="s">
        <v>128</v>
      </c>
      <c r="Q23" s="73">
        <f t="shared" si="2"/>
        <v>52.753599999999999</v>
      </c>
      <c r="R23" s="73">
        <f t="shared" si="3"/>
        <v>50.929588235294119</v>
      </c>
      <c r="S23" s="74">
        <v>1</v>
      </c>
      <c r="T23" s="74" t="s">
        <v>74</v>
      </c>
      <c r="U23" s="75">
        <v>21</v>
      </c>
      <c r="V23" s="76">
        <f t="shared" si="4"/>
        <v>0.99956906971785975</v>
      </c>
      <c r="W23" s="76">
        <f t="shared" si="5"/>
        <v>0.99961926714587857</v>
      </c>
      <c r="X23" s="76">
        <f t="shared" si="6"/>
        <v>0.99707891158158313</v>
      </c>
      <c r="Y23" s="77" t="s">
        <v>145</v>
      </c>
      <c r="Z23" s="78" t="str">
        <f t="shared" si="7"/>
        <v xml:space="preserve"> </v>
      </c>
      <c r="AA23" s="79" t="str">
        <f t="shared" si="8"/>
        <v>n/s</v>
      </c>
      <c r="AB23" s="78" t="str">
        <f t="shared" si="9"/>
        <v xml:space="preserve"> </v>
      </c>
      <c r="AC23" s="79" t="str">
        <f t="shared" si="10"/>
        <v>n/s</v>
      </c>
      <c r="AD23" s="77" t="s">
        <v>145</v>
      </c>
      <c r="AE23" s="78" t="str">
        <f t="shared" si="11"/>
        <v xml:space="preserve"> </v>
      </c>
      <c r="AF23" s="79" t="str">
        <f t="shared" si="12"/>
        <v>n/s</v>
      </c>
      <c r="AG23" s="78" t="str">
        <f t="shared" si="13"/>
        <v xml:space="preserve"> </v>
      </c>
      <c r="AH23" s="79" t="str">
        <f t="shared" si="14"/>
        <v>n/s</v>
      </c>
      <c r="AI23" s="77" t="s">
        <v>145</v>
      </c>
      <c r="AJ23" s="78" t="str">
        <f t="shared" si="15"/>
        <v xml:space="preserve"> </v>
      </c>
      <c r="AK23" s="79" t="str">
        <f t="shared" si="16"/>
        <v>n/s</v>
      </c>
      <c r="AL23" s="78" t="str">
        <f t="shared" si="17"/>
        <v xml:space="preserve"> </v>
      </c>
      <c r="AM23" s="79" t="str">
        <f t="shared" si="18"/>
        <v>n/s</v>
      </c>
      <c r="AN23" s="77" t="s">
        <v>145</v>
      </c>
      <c r="AO23" s="78" t="str">
        <f t="shared" si="19"/>
        <v xml:space="preserve"> </v>
      </c>
      <c r="AP23" s="79" t="str">
        <f t="shared" si="20"/>
        <v>n/s</v>
      </c>
      <c r="AQ23" s="78" t="str">
        <f t="shared" si="21"/>
        <v xml:space="preserve"> </v>
      </c>
      <c r="AR23" s="79" t="str">
        <f t="shared" si="22"/>
        <v>n/s</v>
      </c>
      <c r="AS23" s="77" t="s">
        <v>145</v>
      </c>
      <c r="AT23" s="78" t="str">
        <f t="shared" si="23"/>
        <v xml:space="preserve"> </v>
      </c>
      <c r="AU23" s="79" t="str">
        <f t="shared" si="24"/>
        <v>n/s</v>
      </c>
      <c r="AV23" s="78" t="str">
        <f t="shared" si="25"/>
        <v xml:space="preserve"> </v>
      </c>
      <c r="AW23" s="79" t="str">
        <f t="shared" si="26"/>
        <v>n/s</v>
      </c>
      <c r="AX23" s="99" t="s">
        <v>145</v>
      </c>
      <c r="AY23" s="78" t="str">
        <f t="shared" si="27"/>
        <v xml:space="preserve"> </v>
      </c>
      <c r="AZ23" s="79" t="str">
        <f t="shared" si="28"/>
        <v>n/s</v>
      </c>
      <c r="BA23" s="78" t="str">
        <f t="shared" si="29"/>
        <v xml:space="preserve"> </v>
      </c>
      <c r="BB23" s="79" t="str">
        <f t="shared" si="30"/>
        <v>n/s</v>
      </c>
      <c r="BC23" s="77">
        <v>0.67314814814814816</v>
      </c>
      <c r="BD23" s="78">
        <f t="shared" si="31"/>
        <v>0.24259259259259258</v>
      </c>
      <c r="BE23" s="79">
        <f t="shared" si="32"/>
        <v>4</v>
      </c>
      <c r="BF23" s="78">
        <f t="shared" si="33"/>
        <v>0.24188395817997663</v>
      </c>
      <c r="BG23" s="79">
        <f t="shared" si="34"/>
        <v>3</v>
      </c>
      <c r="BH23" s="99">
        <v>0.54415509259259254</v>
      </c>
      <c r="BI23" s="78">
        <f t="shared" si="35"/>
        <v>0.11568287037037034</v>
      </c>
      <c r="BJ23" s="79">
        <f t="shared" si="36"/>
        <v>5</v>
      </c>
      <c r="BK23" s="78">
        <f t="shared" si="37"/>
        <v>0.11563882610096127</v>
      </c>
      <c r="BL23" s="79">
        <f t="shared" si="38"/>
        <v>5</v>
      </c>
      <c r="BM23" s="99"/>
      <c r="BN23" s="78" t="str">
        <f t="shared" si="39"/>
        <v/>
      </c>
      <c r="BO23" s="79">
        <f t="shared" si="40"/>
        <v>0</v>
      </c>
      <c r="BP23" s="78" t="str">
        <f t="shared" si="41"/>
        <v xml:space="preserve"> </v>
      </c>
      <c r="BQ23" s="79" t="e">
        <f t="shared" si="42"/>
        <v>#VALUE!</v>
      </c>
      <c r="BR23" s="99"/>
      <c r="BS23" s="78" t="str">
        <f t="shared" si="43"/>
        <v/>
      </c>
      <c r="BT23" s="79">
        <f t="shared" si="44"/>
        <v>0</v>
      </c>
      <c r="BU23" s="78" t="str">
        <f t="shared" si="45"/>
        <v xml:space="preserve"> </v>
      </c>
      <c r="BV23" s="79" t="e">
        <f t="shared" si="46"/>
        <v>#VALUE!</v>
      </c>
      <c r="BW23" s="33"/>
      <c r="BX23" s="80">
        <f t="shared" si="47"/>
        <v>21</v>
      </c>
      <c r="BY23" s="81" t="str">
        <f t="shared" si="48"/>
        <v>n/s</v>
      </c>
      <c r="BZ23" s="96">
        <f t="shared" si="49"/>
        <v>0</v>
      </c>
      <c r="CA23" s="83">
        <v>19</v>
      </c>
      <c r="CB23" s="83">
        <f t="shared" si="100"/>
        <v>9</v>
      </c>
      <c r="CC23" s="81" t="str">
        <f t="shared" si="50"/>
        <v>n/s</v>
      </c>
      <c r="CD23" s="96">
        <f t="shared" si="51"/>
        <v>0</v>
      </c>
      <c r="CE23" s="82">
        <f t="shared" si="52"/>
        <v>0</v>
      </c>
      <c r="CF23" s="111">
        <f t="shared" si="53"/>
        <v>28</v>
      </c>
      <c r="CG23" s="112">
        <f t="shared" si="54"/>
        <v>0.25</v>
      </c>
      <c r="CH23" s="83">
        <v>19</v>
      </c>
      <c r="CI23" s="83">
        <f t="shared" si="101"/>
        <v>-1</v>
      </c>
      <c r="CJ23" s="81" t="str">
        <f t="shared" si="55"/>
        <v>n/s</v>
      </c>
      <c r="CK23" s="174">
        <f t="shared" si="102"/>
        <v>0</v>
      </c>
      <c r="CL23" s="82">
        <f t="shared" si="56"/>
        <v>0</v>
      </c>
      <c r="CM23" s="111">
        <f t="shared" si="57"/>
        <v>28</v>
      </c>
      <c r="CN23" s="112">
        <f t="shared" si="58"/>
        <v>4.75</v>
      </c>
      <c r="CO23" s="83">
        <v>19</v>
      </c>
      <c r="CP23" s="83">
        <f t="shared" si="103"/>
        <v>1</v>
      </c>
      <c r="CQ23" s="81" t="str">
        <f t="shared" si="59"/>
        <v>n/s</v>
      </c>
      <c r="CR23" s="96">
        <f t="shared" si="60"/>
        <v>0</v>
      </c>
      <c r="CS23" s="82">
        <f t="shared" si="61"/>
        <v>0</v>
      </c>
      <c r="CT23" s="111">
        <f t="shared" si="62"/>
        <v>28</v>
      </c>
      <c r="CU23" s="112">
        <f t="shared" si="63"/>
        <v>16.25</v>
      </c>
      <c r="CV23" s="83">
        <v>19</v>
      </c>
      <c r="CW23" s="83">
        <f t="shared" si="104"/>
        <v>5</v>
      </c>
      <c r="CX23" s="81" t="str">
        <f t="shared" si="64"/>
        <v>n/s</v>
      </c>
      <c r="CY23" s="96">
        <f t="shared" si="65"/>
        <v>0</v>
      </c>
      <c r="CZ23" s="82">
        <f t="shared" si="66"/>
        <v>0</v>
      </c>
      <c r="DA23" s="111">
        <f t="shared" si="67"/>
        <v>28</v>
      </c>
      <c r="DB23" s="112">
        <f t="shared" si="68"/>
        <v>22.5</v>
      </c>
      <c r="DC23" s="83">
        <v>19</v>
      </c>
      <c r="DD23" s="83">
        <f t="shared" si="105"/>
        <v>3</v>
      </c>
      <c r="DE23" s="81" t="str">
        <f t="shared" si="69"/>
        <v>n/s</v>
      </c>
      <c r="DF23" s="96">
        <f t="shared" si="70"/>
        <v>0</v>
      </c>
      <c r="DG23" s="82">
        <f t="shared" si="71"/>
        <v>0</v>
      </c>
      <c r="DH23" s="111">
        <f t="shared" si="72"/>
        <v>28</v>
      </c>
      <c r="DI23" s="112">
        <f t="shared" si="73"/>
        <v>26.25</v>
      </c>
      <c r="DJ23" s="83">
        <v>19</v>
      </c>
      <c r="DK23" s="83">
        <f t="shared" si="106"/>
        <v>4</v>
      </c>
      <c r="DL23" s="81">
        <f t="shared" si="74"/>
        <v>3</v>
      </c>
      <c r="DM23" s="96">
        <f t="shared" si="75"/>
        <v>22</v>
      </c>
      <c r="DN23" s="82">
        <f t="shared" si="76"/>
        <v>22</v>
      </c>
      <c r="DO23" s="111">
        <f t="shared" si="77"/>
        <v>23</v>
      </c>
      <c r="DP23" s="112">
        <f t="shared" si="78"/>
        <v>29.25</v>
      </c>
      <c r="DQ23" s="112">
        <v>19</v>
      </c>
      <c r="DR23" s="83">
        <f t="shared" si="107"/>
        <v>6</v>
      </c>
      <c r="DS23" s="81">
        <f t="shared" si="79"/>
        <v>5</v>
      </c>
      <c r="DT23" s="82">
        <f t="shared" si="108"/>
        <v>20</v>
      </c>
      <c r="DU23" s="82">
        <f t="shared" si="80"/>
        <v>42</v>
      </c>
      <c r="DV23" s="84">
        <f t="shared" si="81"/>
        <v>18</v>
      </c>
      <c r="DW23" s="112">
        <f t="shared" si="82"/>
        <v>41.25</v>
      </c>
      <c r="DX23" s="83">
        <v>19</v>
      </c>
      <c r="DY23" s="83">
        <f t="shared" si="109"/>
        <v>6</v>
      </c>
      <c r="DZ23" s="81" t="e">
        <f t="shared" si="83"/>
        <v>#VALUE!</v>
      </c>
      <c r="EA23" s="96" t="str">
        <f t="shared" si="110"/>
        <v xml:space="preserve"> </v>
      </c>
      <c r="EB23" s="82" t="str">
        <f t="shared" si="84"/>
        <v xml:space="preserve"> </v>
      </c>
      <c r="EC23" s="84" t="str">
        <f t="shared" si="85"/>
        <v xml:space="preserve"> </v>
      </c>
      <c r="ED23" s="112" t="str">
        <f t="shared" si="86"/>
        <v xml:space="preserve"> </v>
      </c>
      <c r="EE23" s="83">
        <v>19</v>
      </c>
      <c r="EF23" s="83">
        <f t="shared" si="111"/>
        <v>-18</v>
      </c>
      <c r="EG23" s="81" t="e">
        <f t="shared" si="87"/>
        <v>#VALUE!</v>
      </c>
      <c r="EH23" s="96" t="str">
        <f t="shared" si="112"/>
        <v xml:space="preserve"> </v>
      </c>
      <c r="EI23" s="82" t="str">
        <f t="shared" si="88"/>
        <v xml:space="preserve"> </v>
      </c>
      <c r="EJ23" s="84" t="str">
        <f t="shared" si="89"/>
        <v xml:space="preserve"> </v>
      </c>
      <c r="EK23" s="112" t="str">
        <f t="shared" si="90"/>
        <v xml:space="preserve"> </v>
      </c>
      <c r="EL23" s="83">
        <v>19</v>
      </c>
      <c r="EM23" s="83">
        <f t="shared" si="113"/>
        <v>-18</v>
      </c>
      <c r="EN23" s="86">
        <f t="shared" si="91"/>
        <v>-20</v>
      </c>
      <c r="EO23" s="65"/>
      <c r="EP23" s="87">
        <f t="shared" si="92"/>
        <v>22</v>
      </c>
      <c r="EQ23" s="88">
        <f t="shared" si="93"/>
        <v>23</v>
      </c>
      <c r="ER23" s="89">
        <f t="shared" si="94"/>
        <v>137</v>
      </c>
      <c r="ES23" s="90">
        <f t="shared" si="95"/>
        <v>37</v>
      </c>
      <c r="ET23" s="91">
        <v>19</v>
      </c>
      <c r="EU23" s="91">
        <v>1</v>
      </c>
      <c r="EV23" s="84">
        <f t="shared" si="96"/>
        <v>23</v>
      </c>
      <c r="EW23" s="92" t="str">
        <f t="shared" si="97"/>
        <v>Екатерина Щедровицкая</v>
      </c>
      <c r="EX23" s="93">
        <f t="shared" si="98"/>
        <v>21</v>
      </c>
    </row>
    <row r="24" spans="1:154" s="98" customFormat="1">
      <c r="A24" s="66">
        <v>20</v>
      </c>
      <c r="B24" s="167" t="s">
        <v>130</v>
      </c>
      <c r="C24" s="126">
        <v>16.5</v>
      </c>
      <c r="D24" s="126">
        <v>8.57</v>
      </c>
      <c r="E24" s="126">
        <v>16.57</v>
      </c>
      <c r="F24" s="127">
        <v>5.6</v>
      </c>
      <c r="G24" s="127">
        <v>14.4</v>
      </c>
      <c r="H24" s="127">
        <v>2.15</v>
      </c>
      <c r="I24" s="128">
        <v>13.3</v>
      </c>
      <c r="J24" s="69">
        <f t="shared" si="117"/>
        <v>117.0985</v>
      </c>
      <c r="K24" s="129">
        <f t="shared" si="0"/>
        <v>52.753599999999999</v>
      </c>
      <c r="L24" s="129">
        <f t="shared" si="116"/>
        <v>50.929588235294119</v>
      </c>
      <c r="M24" s="71"/>
      <c r="N24" s="115"/>
      <c r="O24" s="122" t="s">
        <v>131</v>
      </c>
      <c r="P24" s="171" t="s">
        <v>129</v>
      </c>
      <c r="Q24" s="73">
        <f t="shared" si="2"/>
        <v>52.753599999999999</v>
      </c>
      <c r="R24" s="73">
        <f t="shared" ref="R24:R30" si="118">SUM(L24:N24)*гандикап</f>
        <v>50.929588235294119</v>
      </c>
      <c r="S24" s="74">
        <v>1</v>
      </c>
      <c r="T24" s="74" t="s">
        <v>74</v>
      </c>
      <c r="U24" s="75">
        <v>22</v>
      </c>
      <c r="V24" s="76">
        <f t="shared" si="4"/>
        <v>0.99956906971785975</v>
      </c>
      <c r="W24" s="76">
        <f t="shared" si="5"/>
        <v>0.99961926714587857</v>
      </c>
      <c r="X24" s="76">
        <f t="shared" si="6"/>
        <v>0.99707891158158313</v>
      </c>
      <c r="Y24" s="77" t="s">
        <v>145</v>
      </c>
      <c r="Z24" s="78" t="str">
        <f t="shared" si="7"/>
        <v xml:space="preserve"> </v>
      </c>
      <c r="AA24" s="79" t="str">
        <f t="shared" si="8"/>
        <v>n/s</v>
      </c>
      <c r="AB24" s="78" t="str">
        <f t="shared" si="9"/>
        <v xml:space="preserve"> </v>
      </c>
      <c r="AC24" s="79" t="str">
        <f t="shared" si="10"/>
        <v>n/s</v>
      </c>
      <c r="AD24" s="77" t="s">
        <v>145</v>
      </c>
      <c r="AE24" s="78" t="str">
        <f t="shared" si="11"/>
        <v xml:space="preserve"> </v>
      </c>
      <c r="AF24" s="79" t="str">
        <f t="shared" si="12"/>
        <v>n/s</v>
      </c>
      <c r="AG24" s="78" t="str">
        <f t="shared" si="13"/>
        <v xml:space="preserve"> </v>
      </c>
      <c r="AH24" s="79" t="str">
        <f t="shared" si="14"/>
        <v>n/s</v>
      </c>
      <c r="AI24" s="77" t="s">
        <v>145</v>
      </c>
      <c r="AJ24" s="78" t="str">
        <f t="shared" si="15"/>
        <v xml:space="preserve"> </v>
      </c>
      <c r="AK24" s="79" t="str">
        <f t="shared" si="16"/>
        <v>n/s</v>
      </c>
      <c r="AL24" s="78" t="str">
        <f t="shared" si="17"/>
        <v xml:space="preserve"> </v>
      </c>
      <c r="AM24" s="79" t="str">
        <f t="shared" si="18"/>
        <v>n/s</v>
      </c>
      <c r="AN24" s="77" t="s">
        <v>145</v>
      </c>
      <c r="AO24" s="78" t="str">
        <f t="shared" si="19"/>
        <v xml:space="preserve"> </v>
      </c>
      <c r="AP24" s="102" t="str">
        <f t="shared" si="20"/>
        <v>n/s</v>
      </c>
      <c r="AQ24" s="78" t="str">
        <f t="shared" si="21"/>
        <v xml:space="preserve"> </v>
      </c>
      <c r="AR24" s="79" t="str">
        <f t="shared" si="22"/>
        <v>n/s</v>
      </c>
      <c r="AS24" s="77" t="s">
        <v>145</v>
      </c>
      <c r="AT24" s="78" t="str">
        <f t="shared" si="23"/>
        <v xml:space="preserve"> </v>
      </c>
      <c r="AU24" s="79" t="str">
        <f t="shared" si="24"/>
        <v>n/s</v>
      </c>
      <c r="AV24" s="78" t="str">
        <f t="shared" si="25"/>
        <v xml:space="preserve"> </v>
      </c>
      <c r="AW24" s="79" t="str">
        <f t="shared" si="26"/>
        <v>n/s</v>
      </c>
      <c r="AX24" s="99" t="s">
        <v>145</v>
      </c>
      <c r="AY24" s="78" t="str">
        <f t="shared" si="27"/>
        <v xml:space="preserve"> </v>
      </c>
      <c r="AZ24" s="79" t="str">
        <f t="shared" si="28"/>
        <v>n/s</v>
      </c>
      <c r="BA24" s="78" t="str">
        <f t="shared" si="29"/>
        <v xml:space="preserve"> </v>
      </c>
      <c r="BB24" s="79" t="str">
        <f t="shared" si="30"/>
        <v>n/s</v>
      </c>
      <c r="BC24" s="77" t="s">
        <v>146</v>
      </c>
      <c r="BD24" s="78" t="str">
        <f t="shared" si="31"/>
        <v xml:space="preserve"> </v>
      </c>
      <c r="BE24" s="79" t="str">
        <f t="shared" si="32"/>
        <v>n/f</v>
      </c>
      <c r="BF24" s="78" t="str">
        <f t="shared" si="33"/>
        <v xml:space="preserve"> </v>
      </c>
      <c r="BG24" s="79" t="str">
        <f t="shared" si="34"/>
        <v>n/f</v>
      </c>
      <c r="BH24" s="99">
        <v>0.56467592592592586</v>
      </c>
      <c r="BI24" s="78">
        <f t="shared" si="35"/>
        <v>0.13620370370370366</v>
      </c>
      <c r="BJ24" s="79">
        <f t="shared" si="36"/>
        <v>20</v>
      </c>
      <c r="BK24" s="78">
        <f t="shared" si="37"/>
        <v>0.13615184647885065</v>
      </c>
      <c r="BL24" s="79">
        <f t="shared" si="38"/>
        <v>20</v>
      </c>
      <c r="BM24" s="99"/>
      <c r="BN24" s="78" t="str">
        <f t="shared" si="39"/>
        <v/>
      </c>
      <c r="BO24" s="79">
        <f t="shared" si="40"/>
        <v>0</v>
      </c>
      <c r="BP24" s="78" t="str">
        <f t="shared" si="41"/>
        <v xml:space="preserve"> </v>
      </c>
      <c r="BQ24" s="79" t="e">
        <f t="shared" si="42"/>
        <v>#VALUE!</v>
      </c>
      <c r="BR24" s="99"/>
      <c r="BS24" s="78" t="str">
        <f t="shared" si="43"/>
        <v/>
      </c>
      <c r="BT24" s="79">
        <f t="shared" si="44"/>
        <v>0</v>
      </c>
      <c r="BU24" s="78" t="str">
        <f t="shared" si="45"/>
        <v xml:space="preserve"> </v>
      </c>
      <c r="BV24" s="79" t="e">
        <f t="shared" si="46"/>
        <v>#VALUE!</v>
      </c>
      <c r="BW24" s="33"/>
      <c r="BX24" s="80">
        <f t="shared" si="47"/>
        <v>22</v>
      </c>
      <c r="BY24" s="81" t="str">
        <f t="shared" si="48"/>
        <v>n/s</v>
      </c>
      <c r="BZ24" s="96">
        <f t="shared" si="49"/>
        <v>0</v>
      </c>
      <c r="CA24" s="83">
        <v>20</v>
      </c>
      <c r="CB24" s="83">
        <f t="shared" si="100"/>
        <v>8</v>
      </c>
      <c r="CC24" s="81" t="str">
        <f t="shared" si="50"/>
        <v>n/s</v>
      </c>
      <c r="CD24" s="96">
        <f t="shared" si="51"/>
        <v>0</v>
      </c>
      <c r="CE24" s="82">
        <f t="shared" si="52"/>
        <v>0</v>
      </c>
      <c r="CF24" s="111">
        <f t="shared" si="53"/>
        <v>28</v>
      </c>
      <c r="CG24" s="112">
        <f t="shared" si="54"/>
        <v>0.25</v>
      </c>
      <c r="CH24" s="83">
        <v>20</v>
      </c>
      <c r="CI24" s="83">
        <f t="shared" si="101"/>
        <v>-2</v>
      </c>
      <c r="CJ24" s="81" t="str">
        <f t="shared" si="55"/>
        <v>n/s</v>
      </c>
      <c r="CK24" s="174">
        <f t="shared" si="102"/>
        <v>0</v>
      </c>
      <c r="CL24" s="82">
        <f t="shared" si="56"/>
        <v>0</v>
      </c>
      <c r="CM24" s="111">
        <f t="shared" si="57"/>
        <v>28</v>
      </c>
      <c r="CN24" s="112">
        <f t="shared" si="58"/>
        <v>0.75</v>
      </c>
      <c r="CO24" s="83">
        <v>20</v>
      </c>
      <c r="CP24" s="83">
        <f t="shared" si="103"/>
        <v>0</v>
      </c>
      <c r="CQ24" s="81" t="str">
        <f t="shared" si="59"/>
        <v>n/s</v>
      </c>
      <c r="CR24" s="96">
        <f t="shared" si="60"/>
        <v>0</v>
      </c>
      <c r="CS24" s="82">
        <f t="shared" si="61"/>
        <v>0</v>
      </c>
      <c r="CT24" s="111">
        <f t="shared" si="62"/>
        <v>28</v>
      </c>
      <c r="CU24" s="112">
        <f t="shared" si="63"/>
        <v>12.5</v>
      </c>
      <c r="CV24" s="83">
        <v>20</v>
      </c>
      <c r="CW24" s="83">
        <f t="shared" si="104"/>
        <v>4</v>
      </c>
      <c r="CX24" s="81" t="str">
        <f t="shared" si="64"/>
        <v>n/s</v>
      </c>
      <c r="CY24" s="96">
        <f t="shared" si="65"/>
        <v>0</v>
      </c>
      <c r="CZ24" s="82">
        <f t="shared" si="66"/>
        <v>0</v>
      </c>
      <c r="DA24" s="111">
        <f t="shared" si="67"/>
        <v>28</v>
      </c>
      <c r="DB24" s="112">
        <f t="shared" si="68"/>
        <v>17.75</v>
      </c>
      <c r="DC24" s="83">
        <v>20</v>
      </c>
      <c r="DD24" s="83">
        <f t="shared" si="105"/>
        <v>2</v>
      </c>
      <c r="DE24" s="81" t="str">
        <f t="shared" si="69"/>
        <v>n/s</v>
      </c>
      <c r="DF24" s="96">
        <f t="shared" si="70"/>
        <v>0</v>
      </c>
      <c r="DG24" s="82">
        <f t="shared" si="71"/>
        <v>0</v>
      </c>
      <c r="DH24" s="111">
        <f t="shared" si="72"/>
        <v>28</v>
      </c>
      <c r="DI24" s="112">
        <f t="shared" si="73"/>
        <v>22.25</v>
      </c>
      <c r="DJ24" s="83">
        <v>20</v>
      </c>
      <c r="DK24" s="83">
        <f t="shared" si="106"/>
        <v>3</v>
      </c>
      <c r="DL24" s="81" t="str">
        <f t="shared" si="74"/>
        <v>n/f</v>
      </c>
      <c r="DM24" s="96">
        <f t="shared" si="75"/>
        <v>0.25</v>
      </c>
      <c r="DN24" s="82">
        <f t="shared" si="76"/>
        <v>0.25</v>
      </c>
      <c r="DO24" s="111">
        <f t="shared" si="77"/>
        <v>26</v>
      </c>
      <c r="DP24" s="112">
        <f t="shared" si="78"/>
        <v>28.75</v>
      </c>
      <c r="DQ24" s="112">
        <v>20</v>
      </c>
      <c r="DR24" s="83">
        <f t="shared" si="107"/>
        <v>5</v>
      </c>
      <c r="DS24" s="81">
        <f t="shared" si="79"/>
        <v>20</v>
      </c>
      <c r="DT24" s="82">
        <f t="shared" si="108"/>
        <v>5</v>
      </c>
      <c r="DU24" s="82">
        <f t="shared" si="80"/>
        <v>5.25</v>
      </c>
      <c r="DV24" s="84">
        <f t="shared" si="81"/>
        <v>26</v>
      </c>
      <c r="DW24" s="112">
        <f t="shared" si="82"/>
        <v>37.25</v>
      </c>
      <c r="DX24" s="83">
        <v>20</v>
      </c>
      <c r="DY24" s="83">
        <f t="shared" si="109"/>
        <v>5</v>
      </c>
      <c r="DZ24" s="81" t="e">
        <f t="shared" si="83"/>
        <v>#VALUE!</v>
      </c>
      <c r="EA24" s="96" t="str">
        <f t="shared" si="110"/>
        <v xml:space="preserve"> </v>
      </c>
      <c r="EB24" s="82" t="str">
        <f t="shared" si="84"/>
        <v xml:space="preserve"> </v>
      </c>
      <c r="EC24" s="84" t="str">
        <f t="shared" si="85"/>
        <v xml:space="preserve"> </v>
      </c>
      <c r="ED24" s="112" t="str">
        <f t="shared" si="86"/>
        <v xml:space="preserve"> </v>
      </c>
      <c r="EE24" s="83">
        <v>20</v>
      </c>
      <c r="EF24" s="83">
        <f t="shared" si="111"/>
        <v>-19</v>
      </c>
      <c r="EG24" s="81" t="e">
        <f t="shared" si="87"/>
        <v>#VALUE!</v>
      </c>
      <c r="EH24" s="96" t="str">
        <f t="shared" si="112"/>
        <v xml:space="preserve"> </v>
      </c>
      <c r="EI24" s="82" t="str">
        <f t="shared" si="88"/>
        <v xml:space="preserve"> </v>
      </c>
      <c r="EJ24" s="84" t="str">
        <f t="shared" si="89"/>
        <v xml:space="preserve"> </v>
      </c>
      <c r="EK24" s="112" t="str">
        <f t="shared" si="90"/>
        <v xml:space="preserve"> </v>
      </c>
      <c r="EL24" s="83">
        <v>20</v>
      </c>
      <c r="EM24" s="83">
        <f t="shared" si="113"/>
        <v>-19</v>
      </c>
      <c r="EN24" s="86">
        <f t="shared" si="91"/>
        <v>-0.25</v>
      </c>
      <c r="EO24" s="65"/>
      <c r="EP24" s="87">
        <f t="shared" si="92"/>
        <v>5</v>
      </c>
      <c r="EQ24" s="88">
        <f t="shared" si="93"/>
        <v>26</v>
      </c>
      <c r="ER24" s="89">
        <f t="shared" si="94"/>
        <v>173</v>
      </c>
      <c r="ES24" s="90">
        <f t="shared" si="95"/>
        <v>35.5</v>
      </c>
      <c r="ET24" s="91">
        <v>20</v>
      </c>
      <c r="EU24" s="91">
        <v>1</v>
      </c>
      <c r="EV24" s="84">
        <f t="shared" si="96"/>
        <v>26</v>
      </c>
      <c r="EW24" s="92" t="str">
        <f t="shared" si="97"/>
        <v>Анна Позднякова</v>
      </c>
      <c r="EX24" s="93">
        <f t="shared" si="98"/>
        <v>22</v>
      </c>
    </row>
    <row r="25" spans="1:154" s="98" customFormat="1">
      <c r="A25" s="66">
        <v>21</v>
      </c>
      <c r="B25" s="72" t="s">
        <v>107</v>
      </c>
      <c r="C25" s="126">
        <v>16.5</v>
      </c>
      <c r="D25" s="126">
        <v>8.57</v>
      </c>
      <c r="E25" s="126">
        <v>16.57</v>
      </c>
      <c r="F25" s="127">
        <v>5.6</v>
      </c>
      <c r="G25" s="127">
        <v>14.4</v>
      </c>
      <c r="H25" s="124">
        <v>2.35</v>
      </c>
      <c r="I25" s="125">
        <v>10.8</v>
      </c>
      <c r="J25" s="69">
        <f t="shared" si="117"/>
        <v>117.0985</v>
      </c>
      <c r="K25" s="129">
        <f t="shared" si="0"/>
        <v>52.753599999999999</v>
      </c>
      <c r="L25" s="129">
        <f t="shared" si="116"/>
        <v>50.929588235294119</v>
      </c>
      <c r="M25" s="118">
        <f>L25*$M$2</f>
        <v>-5.0929588235294121</v>
      </c>
      <c r="N25" s="48"/>
      <c r="O25" s="122" t="s">
        <v>108</v>
      </c>
      <c r="P25" s="72" t="s">
        <v>64</v>
      </c>
      <c r="Q25" s="73">
        <f t="shared" si="2"/>
        <v>52.753599999999999</v>
      </c>
      <c r="R25" s="73">
        <f t="shared" si="118"/>
        <v>45.836629411764704</v>
      </c>
      <c r="S25" s="74">
        <v>1</v>
      </c>
      <c r="T25" s="74" t="s">
        <v>74</v>
      </c>
      <c r="U25" s="75">
        <v>0</v>
      </c>
      <c r="V25" s="76">
        <f t="shared" si="4"/>
        <v>1.009250335397357</v>
      </c>
      <c r="W25" s="76">
        <f t="shared" si="5"/>
        <v>1.0081635887190699</v>
      </c>
      <c r="X25" s="76">
        <f t="shared" si="6"/>
        <v>0.99707891158158313</v>
      </c>
      <c r="Y25" s="99">
        <v>0.55972222222222223</v>
      </c>
      <c r="Z25" s="78">
        <f t="shared" si="7"/>
        <v>0.11527777777777781</v>
      </c>
      <c r="AA25" s="102">
        <f t="shared" si="8"/>
        <v>1</v>
      </c>
      <c r="AB25" s="78">
        <f t="shared" si="9"/>
        <v>0.11494104119621031</v>
      </c>
      <c r="AC25" s="79">
        <f t="shared" si="10"/>
        <v>1</v>
      </c>
      <c r="AD25" s="99">
        <v>0.50439814814814821</v>
      </c>
      <c r="AE25" s="78">
        <f t="shared" si="11"/>
        <v>0.13425925925925936</v>
      </c>
      <c r="AF25" s="79">
        <f t="shared" si="12"/>
        <v>3</v>
      </c>
      <c r="AG25" s="78">
        <f t="shared" si="13"/>
        <v>0.1338670760919719</v>
      </c>
      <c r="AH25" s="79">
        <f t="shared" si="14"/>
        <v>3</v>
      </c>
      <c r="AI25" s="77">
        <v>0.98067129629629635</v>
      </c>
      <c r="AJ25" s="78">
        <f t="shared" si="15"/>
        <v>0.63344907407407414</v>
      </c>
      <c r="AK25" s="79">
        <f t="shared" si="16"/>
        <v>2</v>
      </c>
      <c r="AL25" s="78">
        <f t="shared" si="17"/>
        <v>0.6315987133201395</v>
      </c>
      <c r="AM25" s="79">
        <f t="shared" si="18"/>
        <v>2</v>
      </c>
      <c r="AN25" s="77">
        <v>0.73686342592592602</v>
      </c>
      <c r="AO25" s="78">
        <f t="shared" si="19"/>
        <v>7.7141203703703809E-2</v>
      </c>
      <c r="AP25" s="79">
        <f t="shared" si="20"/>
        <v>3</v>
      </c>
      <c r="AQ25" s="78">
        <f t="shared" si="21"/>
        <v>7.777095276403484E-2</v>
      </c>
      <c r="AR25" s="79">
        <f t="shared" si="22"/>
        <v>3</v>
      </c>
      <c r="AS25" s="99">
        <v>0.80298611111111118</v>
      </c>
      <c r="AT25" s="78">
        <f t="shared" si="23"/>
        <v>4.2569444444444549E-2</v>
      </c>
      <c r="AU25" s="102">
        <f t="shared" si="24"/>
        <v>3</v>
      </c>
      <c r="AV25" s="78">
        <f t="shared" si="25"/>
        <v>4.2445095333299439E-2</v>
      </c>
      <c r="AW25" s="79">
        <f t="shared" si="26"/>
        <v>3</v>
      </c>
      <c r="AX25" s="99">
        <v>0.72748842592592589</v>
      </c>
      <c r="AY25" s="78">
        <f t="shared" si="27"/>
        <v>7.4710648148148096E-2</v>
      </c>
      <c r="AZ25" s="79">
        <f t="shared" si="28"/>
        <v>3</v>
      </c>
      <c r="BA25" s="78">
        <f t="shared" si="29"/>
        <v>7.4492411739110129E-2</v>
      </c>
      <c r="BB25" s="79">
        <f t="shared" si="30"/>
        <v>2</v>
      </c>
      <c r="BC25" s="99">
        <v>0.67459490740740735</v>
      </c>
      <c r="BD25" s="78">
        <f t="shared" si="31"/>
        <v>0.24403935185185177</v>
      </c>
      <c r="BE25" s="79">
        <f t="shared" si="32"/>
        <v>6</v>
      </c>
      <c r="BF25" s="78">
        <f t="shared" si="33"/>
        <v>0.24332649132751938</v>
      </c>
      <c r="BG25" s="79">
        <f t="shared" si="34"/>
        <v>5</v>
      </c>
      <c r="BH25" s="99">
        <v>0.5400462962962963</v>
      </c>
      <c r="BI25" s="78">
        <f t="shared" si="35"/>
        <v>0.1115740740740741</v>
      </c>
      <c r="BJ25" s="79">
        <f t="shared" si="36"/>
        <v>3</v>
      </c>
      <c r="BK25" s="78">
        <f t="shared" si="37"/>
        <v>0.11248491892652587</v>
      </c>
      <c r="BL25" s="79">
        <f t="shared" si="38"/>
        <v>3</v>
      </c>
      <c r="BM25" s="99"/>
      <c r="BN25" s="78" t="str">
        <f t="shared" si="39"/>
        <v/>
      </c>
      <c r="BO25" s="79">
        <f t="shared" si="40"/>
        <v>0</v>
      </c>
      <c r="BP25" s="78" t="str">
        <f t="shared" si="41"/>
        <v xml:space="preserve"> </v>
      </c>
      <c r="BQ25" s="79" t="e">
        <f t="shared" si="42"/>
        <v>#VALUE!</v>
      </c>
      <c r="BR25" s="99"/>
      <c r="BS25" s="78" t="str">
        <f t="shared" si="43"/>
        <v/>
      </c>
      <c r="BT25" s="79">
        <f t="shared" si="44"/>
        <v>0</v>
      </c>
      <c r="BU25" s="78" t="str">
        <f t="shared" si="45"/>
        <v xml:space="preserve"> </v>
      </c>
      <c r="BV25" s="79" t="e">
        <f t="shared" si="46"/>
        <v>#VALUE!</v>
      </c>
      <c r="BW25" s="33"/>
      <c r="BX25" s="80">
        <f t="shared" si="47"/>
        <v>0</v>
      </c>
      <c r="BY25" s="81">
        <f t="shared" si="48"/>
        <v>1</v>
      </c>
      <c r="BZ25" s="96">
        <f t="shared" si="49"/>
        <v>27.25</v>
      </c>
      <c r="CA25" s="83">
        <v>21</v>
      </c>
      <c r="CB25" s="83">
        <f t="shared" si="100"/>
        <v>7</v>
      </c>
      <c r="CC25" s="81">
        <f t="shared" si="50"/>
        <v>3</v>
      </c>
      <c r="CD25" s="96">
        <f t="shared" si="51"/>
        <v>15</v>
      </c>
      <c r="CE25" s="82">
        <f t="shared" si="52"/>
        <v>42.25</v>
      </c>
      <c r="CF25" s="111">
        <f t="shared" si="53"/>
        <v>1</v>
      </c>
      <c r="CG25" s="112">
        <f t="shared" si="54"/>
        <v>0.25</v>
      </c>
      <c r="CH25" s="83">
        <v>21</v>
      </c>
      <c r="CI25" s="83">
        <f t="shared" si="101"/>
        <v>-3</v>
      </c>
      <c r="CJ25" s="81">
        <f t="shared" si="55"/>
        <v>2</v>
      </c>
      <c r="CK25" s="174">
        <f t="shared" si="102"/>
        <v>36</v>
      </c>
      <c r="CL25" s="82">
        <f t="shared" si="56"/>
        <v>78.25</v>
      </c>
      <c r="CM25" s="111">
        <f t="shared" si="57"/>
        <v>1</v>
      </c>
      <c r="CN25" s="112">
        <f t="shared" si="58"/>
        <v>0.75</v>
      </c>
      <c r="CO25" s="83">
        <v>21</v>
      </c>
      <c r="CP25" s="83">
        <f t="shared" si="103"/>
        <v>-1</v>
      </c>
      <c r="CQ25" s="81">
        <f t="shared" si="59"/>
        <v>3</v>
      </c>
      <c r="CR25" s="96">
        <f t="shared" si="60"/>
        <v>21</v>
      </c>
      <c r="CS25" s="82">
        <f t="shared" si="61"/>
        <v>99.25</v>
      </c>
      <c r="CT25" s="111">
        <f t="shared" si="62"/>
        <v>1</v>
      </c>
      <c r="CU25" s="112">
        <f t="shared" si="63"/>
        <v>9.75</v>
      </c>
      <c r="CV25" s="83">
        <v>21</v>
      </c>
      <c r="CW25" s="83">
        <f t="shared" si="104"/>
        <v>3</v>
      </c>
      <c r="CX25" s="81">
        <f t="shared" si="64"/>
        <v>3</v>
      </c>
      <c r="CY25" s="96">
        <f t="shared" si="65"/>
        <v>19</v>
      </c>
      <c r="CZ25" s="82">
        <f t="shared" si="66"/>
        <v>118.25</v>
      </c>
      <c r="DA25" s="111">
        <f t="shared" si="67"/>
        <v>1</v>
      </c>
      <c r="DB25" s="112">
        <f t="shared" si="68"/>
        <v>16.75</v>
      </c>
      <c r="DC25" s="83">
        <v>21</v>
      </c>
      <c r="DD25" s="83">
        <f t="shared" si="105"/>
        <v>1</v>
      </c>
      <c r="DE25" s="81">
        <f t="shared" si="69"/>
        <v>2</v>
      </c>
      <c r="DF25" s="96">
        <f t="shared" si="70"/>
        <v>21</v>
      </c>
      <c r="DG25" s="82">
        <f t="shared" si="71"/>
        <v>139.25</v>
      </c>
      <c r="DH25" s="111">
        <f t="shared" si="72"/>
        <v>1</v>
      </c>
      <c r="DI25" s="112">
        <f t="shared" si="73"/>
        <v>21.75</v>
      </c>
      <c r="DJ25" s="83">
        <v>21</v>
      </c>
      <c r="DK25" s="83">
        <f t="shared" si="106"/>
        <v>2</v>
      </c>
      <c r="DL25" s="81">
        <f t="shared" si="74"/>
        <v>5</v>
      </c>
      <c r="DM25" s="96">
        <f t="shared" si="75"/>
        <v>20</v>
      </c>
      <c r="DN25" s="82">
        <f t="shared" si="76"/>
        <v>159.25</v>
      </c>
      <c r="DO25" s="111">
        <f t="shared" si="77"/>
        <v>1</v>
      </c>
      <c r="DP25" s="112">
        <f t="shared" si="78"/>
        <v>27.75</v>
      </c>
      <c r="DQ25" s="112">
        <v>21</v>
      </c>
      <c r="DR25" s="83">
        <f t="shared" si="107"/>
        <v>4</v>
      </c>
      <c r="DS25" s="81">
        <f t="shared" si="79"/>
        <v>3</v>
      </c>
      <c r="DT25" s="82">
        <f t="shared" si="108"/>
        <v>22</v>
      </c>
      <c r="DU25" s="82">
        <f t="shared" si="80"/>
        <v>181.25</v>
      </c>
      <c r="DV25" s="84">
        <f t="shared" si="81"/>
        <v>1</v>
      </c>
      <c r="DW25" s="112">
        <f t="shared" si="82"/>
        <v>35.75</v>
      </c>
      <c r="DX25" s="83">
        <v>21</v>
      </c>
      <c r="DY25" s="83">
        <f t="shared" si="109"/>
        <v>4</v>
      </c>
      <c r="DZ25" s="81" t="e">
        <f t="shared" si="83"/>
        <v>#VALUE!</v>
      </c>
      <c r="EA25" s="96" t="str">
        <f t="shared" si="110"/>
        <v xml:space="preserve"> </v>
      </c>
      <c r="EB25" s="82" t="str">
        <f t="shared" si="84"/>
        <v xml:space="preserve"> </v>
      </c>
      <c r="EC25" s="84" t="str">
        <f t="shared" si="85"/>
        <v xml:space="preserve"> </v>
      </c>
      <c r="ED25" s="112" t="str">
        <f t="shared" si="86"/>
        <v xml:space="preserve"> </v>
      </c>
      <c r="EE25" s="83">
        <v>21</v>
      </c>
      <c r="EF25" s="83">
        <f t="shared" si="111"/>
        <v>-20</v>
      </c>
      <c r="EG25" s="81" t="e">
        <f t="shared" si="87"/>
        <v>#VALUE!</v>
      </c>
      <c r="EH25" s="96" t="str">
        <f t="shared" si="112"/>
        <v xml:space="preserve"> </v>
      </c>
      <c r="EI25" s="82" t="str">
        <f t="shared" si="88"/>
        <v xml:space="preserve"> </v>
      </c>
      <c r="EJ25" s="84" t="str">
        <f t="shared" si="89"/>
        <v xml:space="preserve"> </v>
      </c>
      <c r="EK25" s="112" t="str">
        <f t="shared" si="90"/>
        <v xml:space="preserve"> </v>
      </c>
      <c r="EL25" s="83">
        <v>21</v>
      </c>
      <c r="EM25" s="83">
        <f t="shared" si="113"/>
        <v>-20</v>
      </c>
      <c r="EN25" s="86">
        <f t="shared" si="91"/>
        <v>-15</v>
      </c>
      <c r="EO25" s="65">
        <v>1</v>
      </c>
      <c r="EP25" s="87">
        <f t="shared" si="92"/>
        <v>167.25</v>
      </c>
      <c r="EQ25" s="88">
        <f t="shared" si="93"/>
        <v>1</v>
      </c>
      <c r="ER25" s="89">
        <f t="shared" si="94"/>
        <v>22</v>
      </c>
      <c r="ES25" s="90">
        <f t="shared" si="95"/>
        <v>34.5</v>
      </c>
      <c r="ET25" s="91">
        <v>21</v>
      </c>
      <c r="EU25" s="91">
        <v>1</v>
      </c>
      <c r="EV25" s="84">
        <f t="shared" si="96"/>
        <v>1</v>
      </c>
      <c r="EW25" s="92" t="str">
        <f t="shared" si="97"/>
        <v>Александр Синицын</v>
      </c>
      <c r="EX25" s="93">
        <f t="shared" si="98"/>
        <v>0</v>
      </c>
    </row>
    <row r="26" spans="1:154" s="98" customFormat="1">
      <c r="A26" s="66">
        <v>22</v>
      </c>
      <c r="B26" s="167" t="s">
        <v>130</v>
      </c>
      <c r="C26" s="126">
        <v>16.5</v>
      </c>
      <c r="D26" s="126">
        <v>8.57</v>
      </c>
      <c r="E26" s="126">
        <v>16.57</v>
      </c>
      <c r="F26" s="127">
        <v>5.6</v>
      </c>
      <c r="G26" s="127">
        <v>14.4</v>
      </c>
      <c r="H26" s="127">
        <v>2.15</v>
      </c>
      <c r="I26" s="128">
        <v>13.3</v>
      </c>
      <c r="J26" s="69">
        <f t="shared" si="117"/>
        <v>117.0985</v>
      </c>
      <c r="K26" s="129">
        <f t="shared" si="0"/>
        <v>52.753599999999999</v>
      </c>
      <c r="L26" s="129">
        <f t="shared" ref="L26" si="119">100-(J26+300)/8.5</f>
        <v>50.929588235294119</v>
      </c>
      <c r="M26" s="71"/>
      <c r="N26" s="115"/>
      <c r="O26" s="122" t="s">
        <v>154</v>
      </c>
      <c r="P26" s="169" t="s">
        <v>134</v>
      </c>
      <c r="Q26" s="73">
        <f t="shared" si="2"/>
        <v>52.753599999999999</v>
      </c>
      <c r="R26" s="73">
        <f t="shared" si="118"/>
        <v>50.929588235294119</v>
      </c>
      <c r="S26" s="74">
        <v>1</v>
      </c>
      <c r="T26" s="74" t="s">
        <v>74</v>
      </c>
      <c r="U26" s="75">
        <v>14</v>
      </c>
      <c r="V26" s="76">
        <f t="shared" si="4"/>
        <v>0.99956906971785975</v>
      </c>
      <c r="W26" s="76">
        <f t="shared" si="5"/>
        <v>0.99961926714587857</v>
      </c>
      <c r="X26" s="76">
        <f t="shared" si="6"/>
        <v>0.99707891158158313</v>
      </c>
      <c r="Y26" s="99" t="s">
        <v>146</v>
      </c>
      <c r="Z26" s="78" t="str">
        <f t="shared" si="7"/>
        <v xml:space="preserve"> </v>
      </c>
      <c r="AA26" s="79" t="str">
        <f t="shared" si="8"/>
        <v>n/f</v>
      </c>
      <c r="AB26" s="78" t="str">
        <f t="shared" si="9"/>
        <v xml:space="preserve"> </v>
      </c>
      <c r="AC26" s="79" t="str">
        <f t="shared" si="10"/>
        <v>n/f</v>
      </c>
      <c r="AD26" s="99">
        <v>0.55212962962962964</v>
      </c>
      <c r="AE26" s="78">
        <f t="shared" si="11"/>
        <v>0.18199074074074079</v>
      </c>
      <c r="AF26" s="102">
        <f t="shared" si="12"/>
        <v>14</v>
      </c>
      <c r="AG26" s="78">
        <f t="shared" si="13"/>
        <v>0.18145912969570391</v>
      </c>
      <c r="AH26" s="79">
        <f t="shared" si="14"/>
        <v>14</v>
      </c>
      <c r="AI26" s="77" t="s">
        <v>146</v>
      </c>
      <c r="AJ26" s="78" t="str">
        <f t="shared" si="15"/>
        <v xml:space="preserve"> </v>
      </c>
      <c r="AK26" s="79" t="str">
        <f t="shared" si="16"/>
        <v>n/f</v>
      </c>
      <c r="AL26" s="78" t="str">
        <f t="shared" si="17"/>
        <v xml:space="preserve"> </v>
      </c>
      <c r="AM26" s="79" t="str">
        <f t="shared" si="18"/>
        <v>n/f</v>
      </c>
      <c r="AN26" s="77">
        <v>0.76232638888888893</v>
      </c>
      <c r="AO26" s="78">
        <f t="shared" si="19"/>
        <v>0.10260416666666672</v>
      </c>
      <c r="AP26" s="79">
        <f t="shared" si="20"/>
        <v>19</v>
      </c>
      <c r="AQ26" s="78">
        <f t="shared" si="21"/>
        <v>0.10256510188944697</v>
      </c>
      <c r="AR26" s="79">
        <f t="shared" si="22"/>
        <v>19</v>
      </c>
      <c r="AS26" s="99">
        <v>0.81076388888888884</v>
      </c>
      <c r="AT26" s="78">
        <f t="shared" si="23"/>
        <v>5.034722222222221E-2</v>
      </c>
      <c r="AU26" s="79">
        <f t="shared" si="24"/>
        <v>15</v>
      </c>
      <c r="AV26" s="78">
        <f t="shared" si="25"/>
        <v>5.0200153534489415E-2</v>
      </c>
      <c r="AW26" s="79">
        <f t="shared" si="26"/>
        <v>15</v>
      </c>
      <c r="AX26" s="99">
        <v>0.74747685185185186</v>
      </c>
      <c r="AY26" s="78">
        <f t="shared" si="27"/>
        <v>9.4699074074074074E-2</v>
      </c>
      <c r="AZ26" s="102">
        <f t="shared" si="28"/>
        <v>18</v>
      </c>
      <c r="BA26" s="78">
        <f t="shared" si="29"/>
        <v>9.442244970556149E-2</v>
      </c>
      <c r="BB26" s="79">
        <f t="shared" si="30"/>
        <v>18</v>
      </c>
      <c r="BC26" s="77">
        <v>0.74206018518518524</v>
      </c>
      <c r="BD26" s="78">
        <f t="shared" si="31"/>
        <v>0.31150462962962966</v>
      </c>
      <c r="BE26" s="79">
        <f t="shared" si="32"/>
        <v>19</v>
      </c>
      <c r="BF26" s="78">
        <f t="shared" si="33"/>
        <v>0.31059469706373533</v>
      </c>
      <c r="BG26" s="79">
        <f t="shared" si="34"/>
        <v>19</v>
      </c>
      <c r="BH26" s="77">
        <v>0.56452546296296291</v>
      </c>
      <c r="BI26" s="78">
        <f t="shared" si="35"/>
        <v>0.13605324074074071</v>
      </c>
      <c r="BJ26" s="79">
        <f t="shared" si="36"/>
        <v>19</v>
      </c>
      <c r="BK26" s="78">
        <f t="shared" si="37"/>
        <v>0.13600144080208101</v>
      </c>
      <c r="BL26" s="79">
        <f t="shared" si="38"/>
        <v>19</v>
      </c>
      <c r="BM26" s="99"/>
      <c r="BN26" s="78" t="str">
        <f t="shared" si="39"/>
        <v/>
      </c>
      <c r="BO26" s="79">
        <f t="shared" si="40"/>
        <v>0</v>
      </c>
      <c r="BP26" s="78" t="str">
        <f t="shared" si="41"/>
        <v xml:space="preserve"> </v>
      </c>
      <c r="BQ26" s="79" t="e">
        <f t="shared" si="42"/>
        <v>#VALUE!</v>
      </c>
      <c r="BR26" s="99"/>
      <c r="BS26" s="78" t="str">
        <f t="shared" si="43"/>
        <v/>
      </c>
      <c r="BT26" s="79">
        <f t="shared" si="44"/>
        <v>0</v>
      </c>
      <c r="BU26" s="78" t="str">
        <f t="shared" si="45"/>
        <v xml:space="preserve"> </v>
      </c>
      <c r="BV26" s="79" t="e">
        <f t="shared" si="46"/>
        <v>#VALUE!</v>
      </c>
      <c r="BW26" s="33"/>
      <c r="BX26" s="80">
        <f t="shared" si="47"/>
        <v>14</v>
      </c>
      <c r="BY26" s="81" t="str">
        <f t="shared" si="48"/>
        <v>n/f</v>
      </c>
      <c r="BZ26" s="96">
        <f t="shared" si="49"/>
        <v>0.25</v>
      </c>
      <c r="CA26" s="83">
        <v>22</v>
      </c>
      <c r="CB26" s="83">
        <f t="shared" si="100"/>
        <v>6</v>
      </c>
      <c r="CC26" s="81">
        <f t="shared" si="50"/>
        <v>14</v>
      </c>
      <c r="CD26" s="96">
        <f t="shared" si="51"/>
        <v>4</v>
      </c>
      <c r="CE26" s="82">
        <f t="shared" si="52"/>
        <v>4.25</v>
      </c>
      <c r="CF26" s="111">
        <f t="shared" si="53"/>
        <v>15</v>
      </c>
      <c r="CG26" s="112">
        <f t="shared" si="54"/>
        <v>0.25</v>
      </c>
      <c r="CH26" s="83">
        <v>22</v>
      </c>
      <c r="CI26" s="83">
        <f t="shared" si="101"/>
        <v>-4</v>
      </c>
      <c r="CJ26" s="81" t="str">
        <f t="shared" si="55"/>
        <v>n/f</v>
      </c>
      <c r="CK26" s="174">
        <f t="shared" si="102"/>
        <v>0.5</v>
      </c>
      <c r="CL26" s="82">
        <f t="shared" si="56"/>
        <v>4.75</v>
      </c>
      <c r="CM26" s="111">
        <f t="shared" si="57"/>
        <v>19</v>
      </c>
      <c r="CN26" s="112">
        <f t="shared" si="58"/>
        <v>0.75</v>
      </c>
      <c r="CO26" s="83">
        <v>22</v>
      </c>
      <c r="CP26" s="83">
        <f t="shared" si="103"/>
        <v>-2</v>
      </c>
      <c r="CQ26" s="81">
        <f t="shared" si="59"/>
        <v>19</v>
      </c>
      <c r="CR26" s="96">
        <f t="shared" si="60"/>
        <v>5</v>
      </c>
      <c r="CS26" s="82">
        <f t="shared" si="61"/>
        <v>9.75</v>
      </c>
      <c r="CT26" s="111">
        <f t="shared" si="62"/>
        <v>21</v>
      </c>
      <c r="CU26" s="112">
        <f t="shared" si="63"/>
        <v>8.75</v>
      </c>
      <c r="CV26" s="83">
        <v>22</v>
      </c>
      <c r="CW26" s="83">
        <f t="shared" si="104"/>
        <v>2</v>
      </c>
      <c r="CX26" s="81">
        <f t="shared" si="64"/>
        <v>15</v>
      </c>
      <c r="CY26" s="96">
        <f t="shared" si="65"/>
        <v>7</v>
      </c>
      <c r="CZ26" s="82">
        <f t="shared" si="66"/>
        <v>16.75</v>
      </c>
      <c r="DA26" s="111">
        <f t="shared" si="67"/>
        <v>21</v>
      </c>
      <c r="DB26" s="112">
        <f t="shared" si="68"/>
        <v>16.25</v>
      </c>
      <c r="DC26" s="83">
        <v>22</v>
      </c>
      <c r="DD26" s="83">
        <f t="shared" si="105"/>
        <v>0</v>
      </c>
      <c r="DE26" s="81">
        <f t="shared" si="69"/>
        <v>18</v>
      </c>
      <c r="DF26" s="96">
        <f t="shared" si="70"/>
        <v>5</v>
      </c>
      <c r="DG26" s="82">
        <f t="shared" si="71"/>
        <v>21.75</v>
      </c>
      <c r="DH26" s="111">
        <f t="shared" si="72"/>
        <v>21</v>
      </c>
      <c r="DI26" s="112">
        <f t="shared" si="73"/>
        <v>20.75</v>
      </c>
      <c r="DJ26" s="83">
        <v>22</v>
      </c>
      <c r="DK26" s="83">
        <f t="shared" si="106"/>
        <v>1</v>
      </c>
      <c r="DL26" s="81">
        <f t="shared" si="74"/>
        <v>19</v>
      </c>
      <c r="DM26" s="96">
        <f t="shared" si="75"/>
        <v>6</v>
      </c>
      <c r="DN26" s="82">
        <f t="shared" si="76"/>
        <v>27.75</v>
      </c>
      <c r="DO26" s="111">
        <f t="shared" si="77"/>
        <v>21</v>
      </c>
      <c r="DP26" s="112">
        <f t="shared" si="78"/>
        <v>27.25</v>
      </c>
      <c r="DQ26" s="112">
        <v>22</v>
      </c>
      <c r="DR26" s="83">
        <f t="shared" si="107"/>
        <v>3</v>
      </c>
      <c r="DS26" s="81">
        <f t="shared" si="79"/>
        <v>19</v>
      </c>
      <c r="DT26" s="82">
        <f t="shared" si="108"/>
        <v>6</v>
      </c>
      <c r="DU26" s="82">
        <f t="shared" si="80"/>
        <v>33.75</v>
      </c>
      <c r="DV26" s="84">
        <f t="shared" si="81"/>
        <v>22</v>
      </c>
      <c r="DW26" s="112">
        <f t="shared" si="82"/>
        <v>33.75</v>
      </c>
      <c r="DX26" s="83">
        <v>22</v>
      </c>
      <c r="DY26" s="83">
        <f t="shared" si="109"/>
        <v>3</v>
      </c>
      <c r="DZ26" s="81" t="e">
        <f t="shared" si="83"/>
        <v>#VALUE!</v>
      </c>
      <c r="EA26" s="96" t="str">
        <f t="shared" si="110"/>
        <v xml:space="preserve"> </v>
      </c>
      <c r="EB26" s="82" t="str">
        <f t="shared" si="84"/>
        <v xml:space="preserve"> </v>
      </c>
      <c r="EC26" s="84" t="str">
        <f t="shared" si="85"/>
        <v xml:space="preserve"> </v>
      </c>
      <c r="ED26" s="112" t="str">
        <f t="shared" si="86"/>
        <v xml:space="preserve"> </v>
      </c>
      <c r="EE26" s="83">
        <v>22</v>
      </c>
      <c r="EF26" s="83">
        <f t="shared" si="111"/>
        <v>-21</v>
      </c>
      <c r="EG26" s="81" t="e">
        <f t="shared" si="87"/>
        <v>#VALUE!</v>
      </c>
      <c r="EH26" s="96" t="str">
        <f t="shared" si="112"/>
        <v xml:space="preserve"> </v>
      </c>
      <c r="EI26" s="82" t="str">
        <f t="shared" si="88"/>
        <v xml:space="preserve"> </v>
      </c>
      <c r="EJ26" s="84" t="str">
        <f t="shared" si="89"/>
        <v xml:space="preserve"> </v>
      </c>
      <c r="EK26" s="112" t="str">
        <f t="shared" si="90"/>
        <v xml:space="preserve"> </v>
      </c>
      <c r="EL26" s="83">
        <v>22</v>
      </c>
      <c r="EM26" s="83">
        <f t="shared" si="113"/>
        <v>-21</v>
      </c>
      <c r="EN26" s="86">
        <f t="shared" si="91"/>
        <v>-0.25</v>
      </c>
      <c r="EO26" s="65">
        <v>1</v>
      </c>
      <c r="EP26" s="87">
        <f t="shared" si="92"/>
        <v>34.5</v>
      </c>
      <c r="EQ26" s="88">
        <f t="shared" si="93"/>
        <v>21</v>
      </c>
      <c r="ER26" s="89">
        <f t="shared" si="94"/>
        <v>150</v>
      </c>
      <c r="ES26" s="90">
        <f t="shared" si="95"/>
        <v>23</v>
      </c>
      <c r="ET26" s="91">
        <v>22</v>
      </c>
      <c r="EU26" s="91">
        <v>1</v>
      </c>
      <c r="EV26" s="84">
        <f t="shared" si="96"/>
        <v>21</v>
      </c>
      <c r="EW26" s="92" t="str">
        <f t="shared" si="97"/>
        <v>Рушан Жамалетдинов</v>
      </c>
      <c r="EX26" s="93">
        <f t="shared" si="98"/>
        <v>14</v>
      </c>
    </row>
    <row r="27" spans="1:154" s="98" customFormat="1">
      <c r="A27" s="66">
        <v>23</v>
      </c>
      <c r="B27" s="160" t="s">
        <v>92</v>
      </c>
      <c r="C27" s="161">
        <v>16.079999999999998</v>
      </c>
      <c r="D27" s="161">
        <v>6.29</v>
      </c>
      <c r="E27" s="161">
        <v>16.57</v>
      </c>
      <c r="F27" s="162">
        <v>5.46</v>
      </c>
      <c r="G27" s="162">
        <v>13.31</v>
      </c>
      <c r="H27" s="162">
        <v>2.15</v>
      </c>
      <c r="I27" s="163">
        <v>9.6</v>
      </c>
      <c r="J27" s="69">
        <f t="shared" si="117"/>
        <v>95.807699999999997</v>
      </c>
      <c r="K27" s="70">
        <f t="shared" si="0"/>
        <v>56.329889999999999</v>
      </c>
      <c r="L27" s="70">
        <f t="shared" si="116"/>
        <v>53.434388235294115</v>
      </c>
      <c r="M27" s="48"/>
      <c r="N27" s="48"/>
      <c r="O27" s="122" t="s">
        <v>93</v>
      </c>
      <c r="P27" s="170" t="s">
        <v>135</v>
      </c>
      <c r="Q27" s="73">
        <f t="shared" si="2"/>
        <v>56.329889999999999</v>
      </c>
      <c r="R27" s="73">
        <f t="shared" si="118"/>
        <v>53.434388235294115</v>
      </c>
      <c r="S27" s="74">
        <v>1</v>
      </c>
      <c r="T27" s="74" t="s">
        <v>74</v>
      </c>
      <c r="U27" s="75">
        <v>15</v>
      </c>
      <c r="V27" s="76">
        <f t="shared" si="4"/>
        <v>0.99487548291309424</v>
      </c>
      <c r="W27" s="76">
        <f t="shared" si="5"/>
        <v>0.99546994057589411</v>
      </c>
      <c r="X27" s="76">
        <f t="shared" si="6"/>
        <v>0.99203050092930267</v>
      </c>
      <c r="Y27" s="99">
        <v>0.5768402777777778</v>
      </c>
      <c r="Z27" s="78">
        <f t="shared" si="7"/>
        <v>0.13239583333333338</v>
      </c>
      <c r="AA27" s="79">
        <f t="shared" si="8"/>
        <v>6</v>
      </c>
      <c r="AB27" s="78">
        <f t="shared" si="9"/>
        <v>0.13134070486261917</v>
      </c>
      <c r="AC27" s="79">
        <f t="shared" si="10"/>
        <v>5</v>
      </c>
      <c r="AD27" s="99">
        <v>0.53506944444444449</v>
      </c>
      <c r="AE27" s="78">
        <f t="shared" si="11"/>
        <v>0.16493055555555564</v>
      </c>
      <c r="AF27" s="79">
        <f t="shared" si="12"/>
        <v>11</v>
      </c>
      <c r="AG27" s="78">
        <f t="shared" si="13"/>
        <v>0.16361614164632604</v>
      </c>
      <c r="AH27" s="79">
        <f t="shared" si="14"/>
        <v>11</v>
      </c>
      <c r="AI27" s="77" t="s">
        <v>145</v>
      </c>
      <c r="AJ27" s="78" t="str">
        <f t="shared" si="15"/>
        <v xml:space="preserve"> </v>
      </c>
      <c r="AK27" s="102" t="str">
        <f t="shared" si="16"/>
        <v>n/s</v>
      </c>
      <c r="AL27" s="78" t="str">
        <f t="shared" si="17"/>
        <v xml:space="preserve"> </v>
      </c>
      <c r="AM27" s="79" t="str">
        <f t="shared" si="18"/>
        <v>n/s</v>
      </c>
      <c r="AN27" s="77" t="s">
        <v>145</v>
      </c>
      <c r="AO27" s="78" t="str">
        <f t="shared" si="19"/>
        <v xml:space="preserve"> </v>
      </c>
      <c r="AP27" s="79" t="str">
        <f t="shared" si="20"/>
        <v>n/s</v>
      </c>
      <c r="AQ27" s="78" t="str">
        <f t="shared" si="21"/>
        <v xml:space="preserve"> </v>
      </c>
      <c r="AR27" s="79" t="str">
        <f t="shared" si="22"/>
        <v>n/s</v>
      </c>
      <c r="AS27" s="77" t="s">
        <v>145</v>
      </c>
      <c r="AT27" s="78" t="str">
        <f t="shared" si="23"/>
        <v xml:space="preserve"> </v>
      </c>
      <c r="AU27" s="79" t="str">
        <f t="shared" si="24"/>
        <v>n/s</v>
      </c>
      <c r="AV27" s="78" t="str">
        <f t="shared" si="25"/>
        <v xml:space="preserve"> </v>
      </c>
      <c r="AW27" s="79" t="str">
        <f t="shared" si="26"/>
        <v>n/s</v>
      </c>
      <c r="AX27" s="77" t="s">
        <v>145</v>
      </c>
      <c r="AY27" s="78" t="str">
        <f t="shared" si="27"/>
        <v xml:space="preserve"> </v>
      </c>
      <c r="AZ27" s="79" t="str">
        <f t="shared" si="28"/>
        <v>n/s</v>
      </c>
      <c r="BA27" s="78" t="str">
        <f t="shared" si="29"/>
        <v xml:space="preserve"> </v>
      </c>
      <c r="BB27" s="79" t="str">
        <f t="shared" si="30"/>
        <v>n/s</v>
      </c>
      <c r="BC27" s="77" t="s">
        <v>145</v>
      </c>
      <c r="BD27" s="78" t="str">
        <f t="shared" si="31"/>
        <v xml:space="preserve"> </v>
      </c>
      <c r="BE27" s="102" t="str">
        <f t="shared" si="32"/>
        <v>n/s</v>
      </c>
      <c r="BF27" s="78" t="str">
        <f t="shared" si="33"/>
        <v xml:space="preserve"> </v>
      </c>
      <c r="BG27" s="79" t="str">
        <f t="shared" si="34"/>
        <v>n/s</v>
      </c>
      <c r="BH27" s="77" t="s">
        <v>145</v>
      </c>
      <c r="BI27" s="78" t="str">
        <f t="shared" si="35"/>
        <v xml:space="preserve"> </v>
      </c>
      <c r="BJ27" s="102" t="str">
        <f t="shared" si="36"/>
        <v>n/s</v>
      </c>
      <c r="BK27" s="78" t="str">
        <f t="shared" si="37"/>
        <v xml:space="preserve"> </v>
      </c>
      <c r="BL27" s="79" t="str">
        <f t="shared" si="38"/>
        <v>n/s</v>
      </c>
      <c r="BM27" s="77"/>
      <c r="BN27" s="78" t="str">
        <f t="shared" si="39"/>
        <v/>
      </c>
      <c r="BO27" s="79">
        <f t="shared" si="40"/>
        <v>0</v>
      </c>
      <c r="BP27" s="78" t="str">
        <f t="shared" si="41"/>
        <v xml:space="preserve"> </v>
      </c>
      <c r="BQ27" s="79" t="e">
        <f t="shared" si="42"/>
        <v>#VALUE!</v>
      </c>
      <c r="BR27" s="99"/>
      <c r="BS27" s="78" t="str">
        <f t="shared" si="43"/>
        <v/>
      </c>
      <c r="BT27" s="79">
        <f t="shared" si="44"/>
        <v>0</v>
      </c>
      <c r="BU27" s="78" t="str">
        <f t="shared" si="45"/>
        <v xml:space="preserve"> </v>
      </c>
      <c r="BV27" s="79" t="e">
        <f t="shared" si="46"/>
        <v>#VALUE!</v>
      </c>
      <c r="BW27" s="33"/>
      <c r="BX27" s="80">
        <f t="shared" si="47"/>
        <v>15</v>
      </c>
      <c r="BY27" s="81">
        <f t="shared" si="48"/>
        <v>5</v>
      </c>
      <c r="BZ27" s="96">
        <f t="shared" si="49"/>
        <v>23</v>
      </c>
      <c r="CA27" s="83">
        <v>23</v>
      </c>
      <c r="CB27" s="83">
        <f t="shared" si="100"/>
        <v>5</v>
      </c>
      <c r="CC27" s="81">
        <f t="shared" si="50"/>
        <v>11</v>
      </c>
      <c r="CD27" s="96">
        <f t="shared" si="51"/>
        <v>7</v>
      </c>
      <c r="CE27" s="82">
        <f t="shared" si="52"/>
        <v>30</v>
      </c>
      <c r="CF27" s="111">
        <f t="shared" si="53"/>
        <v>9</v>
      </c>
      <c r="CG27" s="112">
        <f t="shared" si="54"/>
        <v>0.25</v>
      </c>
      <c r="CH27" s="83">
        <v>23</v>
      </c>
      <c r="CI27" s="83">
        <f t="shared" si="101"/>
        <v>-5</v>
      </c>
      <c r="CJ27" s="81" t="str">
        <f t="shared" si="55"/>
        <v>n/s</v>
      </c>
      <c r="CK27" s="174">
        <f t="shared" si="102"/>
        <v>0</v>
      </c>
      <c r="CL27" s="82">
        <f t="shared" si="56"/>
        <v>30</v>
      </c>
      <c r="CM27" s="111">
        <f t="shared" si="57"/>
        <v>12</v>
      </c>
      <c r="CN27" s="112">
        <f t="shared" si="58"/>
        <v>0.5</v>
      </c>
      <c r="CO27" s="83">
        <v>23</v>
      </c>
      <c r="CP27" s="83">
        <f t="shared" si="103"/>
        <v>-3</v>
      </c>
      <c r="CQ27" s="81" t="str">
        <f t="shared" si="59"/>
        <v>n/s</v>
      </c>
      <c r="CR27" s="96">
        <f t="shared" si="60"/>
        <v>0</v>
      </c>
      <c r="CS27" s="82">
        <f t="shared" si="61"/>
        <v>30</v>
      </c>
      <c r="CT27" s="111">
        <f t="shared" si="62"/>
        <v>13</v>
      </c>
      <c r="CU27" s="112">
        <f t="shared" si="63"/>
        <v>6.75</v>
      </c>
      <c r="CV27" s="83">
        <v>23</v>
      </c>
      <c r="CW27" s="83">
        <f t="shared" si="104"/>
        <v>1</v>
      </c>
      <c r="CX27" s="81" t="str">
        <f t="shared" si="64"/>
        <v>n/s</v>
      </c>
      <c r="CY27" s="96">
        <f t="shared" si="65"/>
        <v>0</v>
      </c>
      <c r="CZ27" s="82">
        <f t="shared" si="66"/>
        <v>30</v>
      </c>
      <c r="DA27" s="111">
        <f t="shared" si="67"/>
        <v>15</v>
      </c>
      <c r="DB27" s="112">
        <f t="shared" si="68"/>
        <v>10.25</v>
      </c>
      <c r="DC27" s="83">
        <v>23</v>
      </c>
      <c r="DD27" s="83">
        <f t="shared" si="105"/>
        <v>-1</v>
      </c>
      <c r="DE27" s="81" t="str">
        <f t="shared" si="69"/>
        <v>n/s</v>
      </c>
      <c r="DF27" s="96">
        <f t="shared" si="70"/>
        <v>0</v>
      </c>
      <c r="DG27" s="82">
        <f t="shared" si="71"/>
        <v>30</v>
      </c>
      <c r="DH27" s="111">
        <f t="shared" si="72"/>
        <v>18</v>
      </c>
      <c r="DI27" s="112">
        <f t="shared" si="73"/>
        <v>16.25</v>
      </c>
      <c r="DJ27" s="83">
        <v>23</v>
      </c>
      <c r="DK27" s="83">
        <f t="shared" si="106"/>
        <v>0</v>
      </c>
      <c r="DL27" s="81" t="str">
        <f t="shared" si="74"/>
        <v>n/s</v>
      </c>
      <c r="DM27" s="96">
        <f t="shared" si="75"/>
        <v>0</v>
      </c>
      <c r="DN27" s="82">
        <f t="shared" si="76"/>
        <v>30</v>
      </c>
      <c r="DO27" s="111">
        <f t="shared" si="77"/>
        <v>18</v>
      </c>
      <c r="DP27" s="112">
        <f t="shared" si="78"/>
        <v>22</v>
      </c>
      <c r="DQ27" s="112">
        <v>23</v>
      </c>
      <c r="DR27" s="83">
        <f t="shared" si="107"/>
        <v>2</v>
      </c>
      <c r="DS27" s="81" t="str">
        <f t="shared" si="79"/>
        <v>n/s</v>
      </c>
      <c r="DT27" s="82">
        <f t="shared" si="108"/>
        <v>0</v>
      </c>
      <c r="DU27" s="82">
        <f t="shared" si="80"/>
        <v>30</v>
      </c>
      <c r="DV27" s="84">
        <f t="shared" si="81"/>
        <v>23</v>
      </c>
      <c r="DW27" s="112">
        <f t="shared" si="82"/>
        <v>30</v>
      </c>
      <c r="DX27" s="83">
        <v>23</v>
      </c>
      <c r="DY27" s="83">
        <f t="shared" si="109"/>
        <v>2</v>
      </c>
      <c r="DZ27" s="81" t="e">
        <f t="shared" si="83"/>
        <v>#VALUE!</v>
      </c>
      <c r="EA27" s="96" t="str">
        <f t="shared" si="110"/>
        <v xml:space="preserve"> </v>
      </c>
      <c r="EB27" s="82" t="str">
        <f t="shared" si="84"/>
        <v xml:space="preserve"> </v>
      </c>
      <c r="EC27" s="84" t="str">
        <f t="shared" si="85"/>
        <v xml:space="preserve"> </v>
      </c>
      <c r="ED27" s="112" t="str">
        <f t="shared" si="86"/>
        <v xml:space="preserve"> </v>
      </c>
      <c r="EE27" s="83">
        <v>23</v>
      </c>
      <c r="EF27" s="83">
        <f t="shared" si="111"/>
        <v>-22</v>
      </c>
      <c r="EG27" s="81" t="e">
        <f t="shared" si="87"/>
        <v>#VALUE!</v>
      </c>
      <c r="EH27" s="96" t="str">
        <f t="shared" si="112"/>
        <v xml:space="preserve"> </v>
      </c>
      <c r="EI27" s="82" t="str">
        <f t="shared" si="88"/>
        <v xml:space="preserve"> </v>
      </c>
      <c r="EJ27" s="84" t="str">
        <f t="shared" si="89"/>
        <v xml:space="preserve"> </v>
      </c>
      <c r="EK27" s="112" t="str">
        <f t="shared" si="90"/>
        <v xml:space="preserve"> </v>
      </c>
      <c r="EL27" s="83">
        <v>23</v>
      </c>
      <c r="EM27" s="83">
        <f t="shared" si="113"/>
        <v>-22</v>
      </c>
      <c r="EN27" s="86">
        <f t="shared" si="91"/>
        <v>-7</v>
      </c>
      <c r="EO27" s="65"/>
      <c r="EP27" s="87">
        <f t="shared" si="92"/>
        <v>23</v>
      </c>
      <c r="EQ27" s="88">
        <f t="shared" si="93"/>
        <v>22</v>
      </c>
      <c r="ER27" s="89">
        <f t="shared" si="94"/>
        <v>149</v>
      </c>
      <c r="ES27" s="90">
        <f t="shared" si="95"/>
        <v>22</v>
      </c>
      <c r="ET27" s="91">
        <v>23</v>
      </c>
      <c r="EU27" s="91">
        <v>1</v>
      </c>
      <c r="EV27" s="84">
        <f t="shared" si="96"/>
        <v>22</v>
      </c>
      <c r="EW27" s="92" t="str">
        <f t="shared" si="97"/>
        <v>Виктор Боев</v>
      </c>
      <c r="EX27" s="93">
        <f t="shared" si="98"/>
        <v>15</v>
      </c>
    </row>
    <row r="28" spans="1:154" s="98" customFormat="1">
      <c r="A28" s="66">
        <v>24</v>
      </c>
      <c r="B28" s="160" t="s">
        <v>92</v>
      </c>
      <c r="C28" s="161">
        <v>16.079999999999998</v>
      </c>
      <c r="D28" s="161">
        <v>6.29</v>
      </c>
      <c r="E28" s="161">
        <v>16.57</v>
      </c>
      <c r="F28" s="162">
        <v>5.46</v>
      </c>
      <c r="G28" s="162">
        <v>13.31</v>
      </c>
      <c r="H28" s="162">
        <v>2.15</v>
      </c>
      <c r="I28" s="163">
        <v>14.7</v>
      </c>
      <c r="J28" s="69">
        <f t="shared" si="117"/>
        <v>95.807699999999997</v>
      </c>
      <c r="K28" s="70">
        <f t="shared" si="0"/>
        <v>56.329889999999999</v>
      </c>
      <c r="L28" s="70">
        <f t="shared" si="116"/>
        <v>53.434388235294115</v>
      </c>
      <c r="M28" s="48"/>
      <c r="N28" s="48"/>
      <c r="O28" s="122" t="s">
        <v>133</v>
      </c>
      <c r="P28" s="169" t="s">
        <v>136</v>
      </c>
      <c r="Q28" s="73">
        <f t="shared" si="2"/>
        <v>56.329889999999999</v>
      </c>
      <c r="R28" s="73">
        <f t="shared" si="118"/>
        <v>53.434388235294115</v>
      </c>
      <c r="S28" s="74">
        <v>1</v>
      </c>
      <c r="T28" s="74" t="s">
        <v>74</v>
      </c>
      <c r="U28" s="75">
        <v>16</v>
      </c>
      <c r="V28" s="76">
        <f t="shared" si="4"/>
        <v>0.99487548291309424</v>
      </c>
      <c r="W28" s="76">
        <f t="shared" si="5"/>
        <v>0.99546994057589411</v>
      </c>
      <c r="X28" s="76">
        <f t="shared" si="6"/>
        <v>0.99203050092930267</v>
      </c>
      <c r="Y28" s="99" t="s">
        <v>146</v>
      </c>
      <c r="Z28" s="78" t="str">
        <f t="shared" si="7"/>
        <v xml:space="preserve"> </v>
      </c>
      <c r="AA28" s="79" t="str">
        <f t="shared" si="8"/>
        <v>n/f</v>
      </c>
      <c r="AB28" s="78" t="str">
        <f t="shared" si="9"/>
        <v xml:space="preserve"> </v>
      </c>
      <c r="AC28" s="79" t="str">
        <f t="shared" si="10"/>
        <v>n/f</v>
      </c>
      <c r="AD28" s="77" t="s">
        <v>145</v>
      </c>
      <c r="AE28" s="78" t="str">
        <f t="shared" si="11"/>
        <v xml:space="preserve"> </v>
      </c>
      <c r="AF28" s="79" t="str">
        <f t="shared" si="12"/>
        <v>n/s</v>
      </c>
      <c r="AG28" s="78" t="str">
        <f t="shared" si="13"/>
        <v xml:space="preserve"> </v>
      </c>
      <c r="AH28" s="79" t="str">
        <f t="shared" si="14"/>
        <v>n/s</v>
      </c>
      <c r="AI28" s="77" t="s">
        <v>146</v>
      </c>
      <c r="AJ28" s="78" t="str">
        <f t="shared" si="15"/>
        <v xml:space="preserve"> </v>
      </c>
      <c r="AK28" s="79" t="str">
        <f t="shared" si="16"/>
        <v>n/f</v>
      </c>
      <c r="AL28" s="78" t="str">
        <f t="shared" si="17"/>
        <v xml:space="preserve"> </v>
      </c>
      <c r="AM28" s="79" t="str">
        <f t="shared" si="18"/>
        <v>n/f</v>
      </c>
      <c r="AN28" s="77">
        <v>0.75608796296296299</v>
      </c>
      <c r="AO28" s="78">
        <f t="shared" si="19"/>
        <v>9.636574074074078E-2</v>
      </c>
      <c r="AP28" s="79">
        <f t="shared" si="20"/>
        <v>18</v>
      </c>
      <c r="AQ28" s="78">
        <f t="shared" si="21"/>
        <v>9.5929198208737243E-2</v>
      </c>
      <c r="AR28" s="79">
        <f t="shared" si="22"/>
        <v>18</v>
      </c>
      <c r="AS28" s="99" t="s">
        <v>146</v>
      </c>
      <c r="AT28" s="78" t="str">
        <f t="shared" si="23"/>
        <v xml:space="preserve"> </v>
      </c>
      <c r="AU28" s="79" t="str">
        <f t="shared" si="24"/>
        <v>n/f</v>
      </c>
      <c r="AV28" s="78" t="str">
        <f t="shared" si="25"/>
        <v xml:space="preserve"> </v>
      </c>
      <c r="AW28" s="79" t="str">
        <f t="shared" si="26"/>
        <v>n/f</v>
      </c>
      <c r="AX28" s="77">
        <v>0.7575115740740741</v>
      </c>
      <c r="AY28" s="78">
        <f t="shared" si="27"/>
        <v>0.10473379629629631</v>
      </c>
      <c r="AZ28" s="79">
        <f t="shared" si="28"/>
        <v>22</v>
      </c>
      <c r="BA28" s="78">
        <f t="shared" si="29"/>
        <v>0.10389912040404238</v>
      </c>
      <c r="BB28" s="79">
        <f t="shared" si="30"/>
        <v>22</v>
      </c>
      <c r="BC28" s="99">
        <v>0.77684027777777775</v>
      </c>
      <c r="BD28" s="78">
        <f t="shared" si="31"/>
        <v>0.34628472222222217</v>
      </c>
      <c r="BE28" s="79">
        <f t="shared" si="32"/>
        <v>21</v>
      </c>
      <c r="BF28" s="78">
        <f t="shared" si="33"/>
        <v>0.34352500645027551</v>
      </c>
      <c r="BG28" s="79">
        <f t="shared" si="34"/>
        <v>21</v>
      </c>
      <c r="BH28" s="77">
        <v>0.56640046296296298</v>
      </c>
      <c r="BI28" s="78">
        <f t="shared" si="35"/>
        <v>0.13792824074074078</v>
      </c>
      <c r="BJ28" s="79">
        <f t="shared" si="36"/>
        <v>21</v>
      </c>
      <c r="BK28" s="78">
        <f t="shared" si="37"/>
        <v>0.13730341761392284</v>
      </c>
      <c r="BL28" s="79">
        <f t="shared" si="38"/>
        <v>21</v>
      </c>
      <c r="BM28" s="77"/>
      <c r="BN28" s="78" t="str">
        <f t="shared" si="39"/>
        <v/>
      </c>
      <c r="BO28" s="79">
        <f t="shared" si="40"/>
        <v>0</v>
      </c>
      <c r="BP28" s="78" t="str">
        <f t="shared" si="41"/>
        <v xml:space="preserve"> </v>
      </c>
      <c r="BQ28" s="79" t="e">
        <f t="shared" si="42"/>
        <v>#VALUE!</v>
      </c>
      <c r="BR28" s="99"/>
      <c r="BS28" s="78" t="str">
        <f t="shared" si="43"/>
        <v/>
      </c>
      <c r="BT28" s="79">
        <f t="shared" si="44"/>
        <v>0</v>
      </c>
      <c r="BU28" s="78" t="str">
        <f t="shared" si="45"/>
        <v xml:space="preserve"> </v>
      </c>
      <c r="BV28" s="79" t="e">
        <f t="shared" si="46"/>
        <v>#VALUE!</v>
      </c>
      <c r="BW28" s="33"/>
      <c r="BX28" s="80">
        <f t="shared" si="47"/>
        <v>16</v>
      </c>
      <c r="BY28" s="81" t="str">
        <f t="shared" si="48"/>
        <v>n/f</v>
      </c>
      <c r="BZ28" s="96">
        <f t="shared" si="49"/>
        <v>0.25</v>
      </c>
      <c r="CA28" s="83">
        <v>24</v>
      </c>
      <c r="CB28" s="83">
        <f t="shared" si="100"/>
        <v>4</v>
      </c>
      <c r="CC28" s="81" t="str">
        <f t="shared" si="50"/>
        <v>n/s</v>
      </c>
      <c r="CD28" s="96">
        <f t="shared" si="51"/>
        <v>0</v>
      </c>
      <c r="CE28" s="82">
        <f t="shared" si="52"/>
        <v>0.25</v>
      </c>
      <c r="CF28" s="111">
        <f t="shared" si="53"/>
        <v>19</v>
      </c>
      <c r="CG28" s="112">
        <f t="shared" si="54"/>
        <v>0.25</v>
      </c>
      <c r="CH28" s="83">
        <v>24</v>
      </c>
      <c r="CI28" s="83">
        <f t="shared" si="101"/>
        <v>-6</v>
      </c>
      <c r="CJ28" s="81" t="str">
        <f t="shared" si="55"/>
        <v>n/f</v>
      </c>
      <c r="CK28" s="174">
        <f t="shared" si="102"/>
        <v>0.5</v>
      </c>
      <c r="CL28" s="82">
        <f t="shared" si="56"/>
        <v>0.75</v>
      </c>
      <c r="CM28" s="111">
        <f t="shared" si="57"/>
        <v>20</v>
      </c>
      <c r="CN28" s="112">
        <f t="shared" si="58"/>
        <v>0.25</v>
      </c>
      <c r="CO28" s="83">
        <v>24</v>
      </c>
      <c r="CP28" s="83">
        <f t="shared" si="103"/>
        <v>-4</v>
      </c>
      <c r="CQ28" s="81">
        <f t="shared" si="59"/>
        <v>18</v>
      </c>
      <c r="CR28" s="96">
        <f t="shared" si="60"/>
        <v>6</v>
      </c>
      <c r="CS28" s="82">
        <f t="shared" si="61"/>
        <v>6.75</v>
      </c>
      <c r="CT28" s="111">
        <f t="shared" si="62"/>
        <v>23</v>
      </c>
      <c r="CU28" s="112">
        <f t="shared" si="63"/>
        <v>2.25</v>
      </c>
      <c r="CV28" s="83">
        <v>24</v>
      </c>
      <c r="CW28" s="83">
        <f t="shared" si="104"/>
        <v>0</v>
      </c>
      <c r="CX28" s="81" t="str">
        <f t="shared" si="64"/>
        <v>n/f</v>
      </c>
      <c r="CY28" s="96">
        <f t="shared" si="65"/>
        <v>0.25</v>
      </c>
      <c r="CZ28" s="82">
        <f t="shared" si="66"/>
        <v>7</v>
      </c>
      <c r="DA28" s="111">
        <f t="shared" si="67"/>
        <v>24</v>
      </c>
      <c r="DB28" s="112">
        <f t="shared" si="68"/>
        <v>7</v>
      </c>
      <c r="DC28" s="83">
        <v>24</v>
      </c>
      <c r="DD28" s="83">
        <f t="shared" si="105"/>
        <v>-2</v>
      </c>
      <c r="DE28" s="81">
        <f t="shared" si="69"/>
        <v>22</v>
      </c>
      <c r="DF28" s="96">
        <f t="shared" si="70"/>
        <v>1</v>
      </c>
      <c r="DG28" s="82">
        <f t="shared" si="71"/>
        <v>8</v>
      </c>
      <c r="DH28" s="111">
        <f t="shared" si="72"/>
        <v>24</v>
      </c>
      <c r="DI28" s="112">
        <f t="shared" si="73"/>
        <v>8</v>
      </c>
      <c r="DJ28" s="83">
        <v>24</v>
      </c>
      <c r="DK28" s="83">
        <f t="shared" si="106"/>
        <v>-1</v>
      </c>
      <c r="DL28" s="81">
        <f t="shared" si="74"/>
        <v>21</v>
      </c>
      <c r="DM28" s="96">
        <f t="shared" si="75"/>
        <v>4</v>
      </c>
      <c r="DN28" s="82">
        <f t="shared" si="76"/>
        <v>12</v>
      </c>
      <c r="DO28" s="111">
        <f t="shared" si="77"/>
        <v>25</v>
      </c>
      <c r="DP28" s="112">
        <f t="shared" si="78"/>
        <v>16.25</v>
      </c>
      <c r="DQ28" s="112">
        <v>24</v>
      </c>
      <c r="DR28" s="83">
        <f t="shared" si="107"/>
        <v>1</v>
      </c>
      <c r="DS28" s="81">
        <f t="shared" si="79"/>
        <v>21</v>
      </c>
      <c r="DT28" s="82">
        <f t="shared" si="108"/>
        <v>4</v>
      </c>
      <c r="DU28" s="82">
        <f t="shared" si="80"/>
        <v>16</v>
      </c>
      <c r="DV28" s="84">
        <f t="shared" si="81"/>
        <v>25</v>
      </c>
      <c r="DW28" s="112">
        <f t="shared" si="82"/>
        <v>16.25</v>
      </c>
      <c r="DX28" s="83">
        <v>24</v>
      </c>
      <c r="DY28" s="83">
        <f t="shared" si="109"/>
        <v>1</v>
      </c>
      <c r="DZ28" s="81" t="e">
        <f t="shared" si="83"/>
        <v>#VALUE!</v>
      </c>
      <c r="EA28" s="96" t="str">
        <f t="shared" si="110"/>
        <v xml:space="preserve"> </v>
      </c>
      <c r="EB28" s="82" t="str">
        <f t="shared" si="84"/>
        <v xml:space="preserve"> </v>
      </c>
      <c r="EC28" s="84" t="str">
        <f t="shared" si="85"/>
        <v xml:space="preserve"> </v>
      </c>
      <c r="ED28" s="112" t="str">
        <f t="shared" si="86"/>
        <v xml:space="preserve"> </v>
      </c>
      <c r="EE28" s="83">
        <v>24</v>
      </c>
      <c r="EF28" s="83">
        <f t="shared" si="111"/>
        <v>-23</v>
      </c>
      <c r="EG28" s="81" t="e">
        <f t="shared" si="87"/>
        <v>#VALUE!</v>
      </c>
      <c r="EH28" s="96" t="str">
        <f t="shared" si="112"/>
        <v xml:space="preserve"> </v>
      </c>
      <c r="EI28" s="82" t="str">
        <f t="shared" si="88"/>
        <v xml:space="preserve"> </v>
      </c>
      <c r="EJ28" s="84" t="str">
        <f t="shared" si="89"/>
        <v xml:space="preserve"> </v>
      </c>
      <c r="EK28" s="112" t="str">
        <f t="shared" si="90"/>
        <v xml:space="preserve"> </v>
      </c>
      <c r="EL28" s="83">
        <v>24</v>
      </c>
      <c r="EM28" s="83">
        <f t="shared" si="113"/>
        <v>-23</v>
      </c>
      <c r="EN28" s="86">
        <f t="shared" si="91"/>
        <v>-0.25</v>
      </c>
      <c r="EO28" s="65"/>
      <c r="EP28" s="87">
        <f t="shared" si="92"/>
        <v>15.75</v>
      </c>
      <c r="EQ28" s="88">
        <f t="shared" si="93"/>
        <v>25</v>
      </c>
      <c r="ER28" s="89">
        <f t="shared" si="94"/>
        <v>166</v>
      </c>
      <c r="ES28" s="90">
        <f t="shared" si="95"/>
        <v>16</v>
      </c>
      <c r="ET28" s="91">
        <v>24</v>
      </c>
      <c r="EU28" s="91">
        <v>1</v>
      </c>
      <c r="EV28" s="84">
        <f t="shared" si="96"/>
        <v>25</v>
      </c>
      <c r="EW28" s="92" t="str">
        <f t="shared" si="97"/>
        <v>Павел Камакин</v>
      </c>
      <c r="EX28" s="93">
        <f t="shared" si="98"/>
        <v>16</v>
      </c>
    </row>
    <row r="29" spans="1:154" s="98" customFormat="1">
      <c r="A29" s="66">
        <v>25</v>
      </c>
      <c r="B29" s="160" t="s">
        <v>92</v>
      </c>
      <c r="C29" s="161">
        <v>16.079999999999998</v>
      </c>
      <c r="D29" s="161">
        <v>6.29</v>
      </c>
      <c r="E29" s="161">
        <v>16.57</v>
      </c>
      <c r="F29" s="162">
        <v>5.46</v>
      </c>
      <c r="G29" s="162">
        <v>13.31</v>
      </c>
      <c r="H29" s="162">
        <v>2.15</v>
      </c>
      <c r="I29" s="163">
        <v>9.6</v>
      </c>
      <c r="J29" s="69">
        <f t="shared" si="117"/>
        <v>95.807699999999997</v>
      </c>
      <c r="K29" s="70">
        <f t="shared" si="0"/>
        <v>56.329889999999999</v>
      </c>
      <c r="L29" s="70">
        <f t="shared" si="116"/>
        <v>53.434388235294115</v>
      </c>
      <c r="M29" s="48"/>
      <c r="N29" s="48"/>
      <c r="O29" s="122" t="s">
        <v>94</v>
      </c>
      <c r="P29" s="169" t="s">
        <v>137</v>
      </c>
      <c r="Q29" s="73">
        <f t="shared" si="2"/>
        <v>56.329889999999999</v>
      </c>
      <c r="R29" s="73">
        <f t="shared" si="118"/>
        <v>53.434388235294115</v>
      </c>
      <c r="S29" s="74">
        <v>1</v>
      </c>
      <c r="T29" s="74" t="s">
        <v>74</v>
      </c>
      <c r="U29" s="75">
        <v>17</v>
      </c>
      <c r="V29" s="76">
        <f t="shared" si="4"/>
        <v>0.99487548291309424</v>
      </c>
      <c r="W29" s="76">
        <f t="shared" si="5"/>
        <v>0.99546994057589411</v>
      </c>
      <c r="X29" s="76">
        <f t="shared" si="6"/>
        <v>0.99203050092930267</v>
      </c>
      <c r="Y29" s="99" t="s">
        <v>146</v>
      </c>
      <c r="Z29" s="78" t="str">
        <f t="shared" si="7"/>
        <v xml:space="preserve"> </v>
      </c>
      <c r="AA29" s="79" t="str">
        <f t="shared" si="8"/>
        <v>n/f</v>
      </c>
      <c r="AB29" s="78" t="str">
        <f t="shared" si="9"/>
        <v xml:space="preserve"> </v>
      </c>
      <c r="AC29" s="79" t="str">
        <f t="shared" si="10"/>
        <v>n/f</v>
      </c>
      <c r="AD29" s="99">
        <v>0.61581018518518515</v>
      </c>
      <c r="AE29" s="78">
        <f t="shared" si="11"/>
        <v>0.2456712962962963</v>
      </c>
      <c r="AF29" s="79">
        <f t="shared" si="12"/>
        <v>16</v>
      </c>
      <c r="AG29" s="78">
        <f t="shared" si="13"/>
        <v>0.24371341912876596</v>
      </c>
      <c r="AH29" s="79">
        <f t="shared" si="14"/>
        <v>16</v>
      </c>
      <c r="AI29" s="99">
        <v>0.20682870370370368</v>
      </c>
      <c r="AJ29" s="78">
        <f t="shared" si="15"/>
        <v>0.85959490741197764</v>
      </c>
      <c r="AK29" s="79">
        <f t="shared" si="16"/>
        <v>13</v>
      </c>
      <c r="AL29" s="78">
        <f t="shared" si="17"/>
        <v>0.85274436659618169</v>
      </c>
      <c r="AM29" s="79">
        <f t="shared" si="18"/>
        <v>13</v>
      </c>
      <c r="AN29" s="77">
        <v>0.75011574074074072</v>
      </c>
      <c r="AO29" s="78">
        <f t="shared" si="19"/>
        <v>9.0393518518518512E-2</v>
      </c>
      <c r="AP29" s="79">
        <f t="shared" si="20"/>
        <v>14</v>
      </c>
      <c r="AQ29" s="78">
        <f t="shared" si="21"/>
        <v>8.9984030508075602E-2</v>
      </c>
      <c r="AR29" s="79">
        <f t="shared" si="22"/>
        <v>13</v>
      </c>
      <c r="AS29" s="99">
        <v>0.80648148148148147</v>
      </c>
      <c r="AT29" s="78">
        <f t="shared" si="23"/>
        <v>4.6064814814814836E-2</v>
      </c>
      <c r="AU29" s="79">
        <f t="shared" si="24"/>
        <v>12</v>
      </c>
      <c r="AV29" s="78">
        <f t="shared" si="25"/>
        <v>4.5697701315956324E-2</v>
      </c>
      <c r="AW29" s="79">
        <f t="shared" si="26"/>
        <v>11</v>
      </c>
      <c r="AX29" s="99">
        <v>0.74151620370370364</v>
      </c>
      <c r="AY29" s="78">
        <f t="shared" si="27"/>
        <v>8.8738425925925846E-2</v>
      </c>
      <c r="AZ29" s="79">
        <f t="shared" si="28"/>
        <v>15</v>
      </c>
      <c r="BA29" s="78">
        <f t="shared" si="29"/>
        <v>8.8031225122974038E-2</v>
      </c>
      <c r="BB29" s="79">
        <f t="shared" si="30"/>
        <v>14</v>
      </c>
      <c r="BC29" s="99">
        <v>0.70771990740740742</v>
      </c>
      <c r="BD29" s="78">
        <f t="shared" si="31"/>
        <v>0.27716435185185184</v>
      </c>
      <c r="BE29" s="79">
        <f t="shared" si="32"/>
        <v>11</v>
      </c>
      <c r="BF29" s="78">
        <f t="shared" si="33"/>
        <v>0.27495549080733805</v>
      </c>
      <c r="BG29" s="79">
        <f t="shared" si="34"/>
        <v>10</v>
      </c>
      <c r="BH29" s="77">
        <v>0.56863425925925926</v>
      </c>
      <c r="BI29" s="78">
        <f t="shared" si="35"/>
        <v>0.14016203703703706</v>
      </c>
      <c r="BJ29" s="79">
        <f t="shared" si="36"/>
        <v>22</v>
      </c>
      <c r="BK29" s="78">
        <f t="shared" si="37"/>
        <v>0.13952709468025554</v>
      </c>
      <c r="BL29" s="79">
        <f t="shared" si="38"/>
        <v>22</v>
      </c>
      <c r="BM29" s="77"/>
      <c r="BN29" s="78" t="str">
        <f t="shared" si="39"/>
        <v/>
      </c>
      <c r="BO29" s="79">
        <f t="shared" si="40"/>
        <v>0</v>
      </c>
      <c r="BP29" s="78" t="str">
        <f t="shared" si="41"/>
        <v xml:space="preserve"> </v>
      </c>
      <c r="BQ29" s="79" t="e">
        <f t="shared" si="42"/>
        <v>#VALUE!</v>
      </c>
      <c r="BR29" s="99"/>
      <c r="BS29" s="78" t="str">
        <f t="shared" si="43"/>
        <v/>
      </c>
      <c r="BT29" s="79">
        <f t="shared" si="44"/>
        <v>0</v>
      </c>
      <c r="BU29" s="78" t="str">
        <f t="shared" si="45"/>
        <v xml:space="preserve"> </v>
      </c>
      <c r="BV29" s="79" t="e">
        <f t="shared" si="46"/>
        <v>#VALUE!</v>
      </c>
      <c r="BW29" s="33"/>
      <c r="BX29" s="80">
        <f t="shared" si="47"/>
        <v>17</v>
      </c>
      <c r="BY29" s="81" t="str">
        <f t="shared" si="48"/>
        <v>n/f</v>
      </c>
      <c r="BZ29" s="96">
        <f t="shared" si="49"/>
        <v>0.25</v>
      </c>
      <c r="CA29" s="83">
        <v>25</v>
      </c>
      <c r="CB29" s="83">
        <f t="shared" si="100"/>
        <v>3</v>
      </c>
      <c r="CC29" s="81">
        <f t="shared" si="50"/>
        <v>16</v>
      </c>
      <c r="CD29" s="96">
        <f t="shared" si="51"/>
        <v>2</v>
      </c>
      <c r="CE29" s="82">
        <f t="shared" si="52"/>
        <v>2.25</v>
      </c>
      <c r="CF29" s="111">
        <f t="shared" si="53"/>
        <v>17</v>
      </c>
      <c r="CG29" s="112">
        <f t="shared" si="54"/>
        <v>0.25</v>
      </c>
      <c r="CH29" s="83">
        <v>25</v>
      </c>
      <c r="CI29" s="83">
        <f t="shared" si="101"/>
        <v>-7</v>
      </c>
      <c r="CJ29" s="81">
        <f t="shared" si="55"/>
        <v>13</v>
      </c>
      <c r="CK29" s="174">
        <f t="shared" si="102"/>
        <v>14</v>
      </c>
      <c r="CL29" s="82">
        <f t="shared" si="56"/>
        <v>16.25</v>
      </c>
      <c r="CM29" s="111">
        <f t="shared" si="57"/>
        <v>16</v>
      </c>
      <c r="CN29" s="112">
        <f t="shared" si="58"/>
        <v>0.25</v>
      </c>
      <c r="CO29" s="83">
        <v>25</v>
      </c>
      <c r="CP29" s="83">
        <f t="shared" si="103"/>
        <v>-5</v>
      </c>
      <c r="CQ29" s="81">
        <f t="shared" si="59"/>
        <v>13</v>
      </c>
      <c r="CR29" s="96">
        <f t="shared" si="60"/>
        <v>11</v>
      </c>
      <c r="CS29" s="82">
        <f t="shared" si="61"/>
        <v>27.25</v>
      </c>
      <c r="CT29" s="111">
        <f t="shared" si="62"/>
        <v>14</v>
      </c>
      <c r="CU29" s="112">
        <f t="shared" si="63"/>
        <v>0.25</v>
      </c>
      <c r="CV29" s="83">
        <v>25</v>
      </c>
      <c r="CW29" s="83">
        <f t="shared" si="104"/>
        <v>-1</v>
      </c>
      <c r="CX29" s="81">
        <f t="shared" si="64"/>
        <v>11</v>
      </c>
      <c r="CY29" s="96">
        <f t="shared" si="65"/>
        <v>11</v>
      </c>
      <c r="CZ29" s="82">
        <f t="shared" si="66"/>
        <v>38.25</v>
      </c>
      <c r="DA29" s="111">
        <f t="shared" si="67"/>
        <v>12</v>
      </c>
      <c r="DB29" s="112">
        <f t="shared" si="68"/>
        <v>0.25</v>
      </c>
      <c r="DC29" s="83">
        <v>25</v>
      </c>
      <c r="DD29" s="83">
        <f t="shared" si="105"/>
        <v>-3</v>
      </c>
      <c r="DE29" s="81">
        <f t="shared" si="69"/>
        <v>14</v>
      </c>
      <c r="DF29" s="96">
        <f t="shared" si="70"/>
        <v>9</v>
      </c>
      <c r="DG29" s="82">
        <f t="shared" si="71"/>
        <v>47.25</v>
      </c>
      <c r="DH29" s="111">
        <f t="shared" si="72"/>
        <v>12</v>
      </c>
      <c r="DI29" s="112">
        <f t="shared" si="73"/>
        <v>0.25</v>
      </c>
      <c r="DJ29" s="83">
        <v>25</v>
      </c>
      <c r="DK29" s="83">
        <f t="shared" si="106"/>
        <v>-2</v>
      </c>
      <c r="DL29" s="81">
        <f t="shared" si="74"/>
        <v>10</v>
      </c>
      <c r="DM29" s="96">
        <f t="shared" si="75"/>
        <v>15</v>
      </c>
      <c r="DN29" s="82">
        <f t="shared" si="76"/>
        <v>62.25</v>
      </c>
      <c r="DO29" s="111">
        <f t="shared" si="77"/>
        <v>12</v>
      </c>
      <c r="DP29" s="112">
        <f t="shared" si="78"/>
        <v>12</v>
      </c>
      <c r="DQ29" s="112">
        <v>25</v>
      </c>
      <c r="DR29" s="83">
        <f t="shared" si="107"/>
        <v>0</v>
      </c>
      <c r="DS29" s="81">
        <f t="shared" si="79"/>
        <v>22</v>
      </c>
      <c r="DT29" s="82">
        <f t="shared" si="108"/>
        <v>3</v>
      </c>
      <c r="DU29" s="82">
        <f t="shared" si="80"/>
        <v>65.25</v>
      </c>
      <c r="DV29" s="84">
        <f t="shared" si="81"/>
        <v>14</v>
      </c>
      <c r="DW29" s="112">
        <f t="shared" si="82"/>
        <v>16</v>
      </c>
      <c r="DX29" s="83">
        <v>25</v>
      </c>
      <c r="DY29" s="83">
        <f t="shared" si="109"/>
        <v>0</v>
      </c>
      <c r="DZ29" s="81" t="e">
        <f t="shared" si="83"/>
        <v>#VALUE!</v>
      </c>
      <c r="EA29" s="96" t="str">
        <f t="shared" si="110"/>
        <v xml:space="preserve"> </v>
      </c>
      <c r="EB29" s="82" t="str">
        <f t="shared" si="84"/>
        <v xml:space="preserve"> </v>
      </c>
      <c r="EC29" s="84" t="str">
        <f t="shared" si="85"/>
        <v xml:space="preserve"> </v>
      </c>
      <c r="ED29" s="112" t="str">
        <f t="shared" si="86"/>
        <v xml:space="preserve"> </v>
      </c>
      <c r="EE29" s="83">
        <v>25</v>
      </c>
      <c r="EF29" s="83">
        <f t="shared" si="111"/>
        <v>-24</v>
      </c>
      <c r="EG29" s="81" t="e">
        <f t="shared" si="87"/>
        <v>#VALUE!</v>
      </c>
      <c r="EH29" s="96" t="str">
        <f t="shared" si="112"/>
        <v xml:space="preserve"> </v>
      </c>
      <c r="EI29" s="82" t="str">
        <f t="shared" si="88"/>
        <v xml:space="preserve"> </v>
      </c>
      <c r="EJ29" s="84" t="str">
        <f t="shared" si="89"/>
        <v xml:space="preserve"> </v>
      </c>
      <c r="EK29" s="112" t="str">
        <f t="shared" si="90"/>
        <v xml:space="preserve"> </v>
      </c>
      <c r="EL29" s="83">
        <v>25</v>
      </c>
      <c r="EM29" s="83">
        <f t="shared" si="113"/>
        <v>-24</v>
      </c>
      <c r="EN29" s="86">
        <f t="shared" si="91"/>
        <v>-0.25</v>
      </c>
      <c r="EO29" s="65"/>
      <c r="EP29" s="87">
        <f t="shared" si="92"/>
        <v>65</v>
      </c>
      <c r="EQ29" s="88">
        <f t="shared" si="93"/>
        <v>13</v>
      </c>
      <c r="ER29" s="89">
        <f t="shared" si="94"/>
        <v>126</v>
      </c>
      <c r="ES29" s="90">
        <f t="shared" si="95"/>
        <v>15.75</v>
      </c>
      <c r="ET29" s="91">
        <v>25</v>
      </c>
      <c r="EU29" s="91">
        <v>1</v>
      </c>
      <c r="EV29" s="84">
        <f t="shared" si="96"/>
        <v>13</v>
      </c>
      <c r="EW29" s="92" t="str">
        <f t="shared" si="97"/>
        <v>Юрий Селезнёв</v>
      </c>
      <c r="EX29" s="93">
        <f t="shared" si="98"/>
        <v>17</v>
      </c>
    </row>
    <row r="30" spans="1:154">
      <c r="A30" s="66">
        <v>26</v>
      </c>
      <c r="B30" s="48" t="s">
        <v>138</v>
      </c>
      <c r="C30" s="126">
        <v>16</v>
      </c>
      <c r="D30" s="126">
        <v>6</v>
      </c>
      <c r="E30" s="126">
        <v>16</v>
      </c>
      <c r="F30" s="127">
        <v>5.5</v>
      </c>
      <c r="G30" s="127">
        <v>12.8</v>
      </c>
      <c r="H30" s="124">
        <v>1.65</v>
      </c>
      <c r="I30" s="125">
        <v>8.9</v>
      </c>
      <c r="J30" s="69">
        <f t="shared" si="117"/>
        <v>92</v>
      </c>
      <c r="K30" s="129">
        <f t="shared" si="0"/>
        <v>58.003199999999993</v>
      </c>
      <c r="L30" s="129">
        <f t="shared" si="116"/>
        <v>53.882352941176471</v>
      </c>
      <c r="M30" s="48"/>
      <c r="N30" s="48"/>
      <c r="O30" s="122" t="s">
        <v>141</v>
      </c>
      <c r="P30" s="122" t="s">
        <v>139</v>
      </c>
      <c r="Q30" s="73">
        <f t="shared" si="2"/>
        <v>58.003199999999993</v>
      </c>
      <c r="R30" s="73">
        <f t="shared" si="118"/>
        <v>53.882352941176471</v>
      </c>
      <c r="S30" s="74">
        <v>1</v>
      </c>
      <c r="T30" s="74" t="s">
        <v>74</v>
      </c>
      <c r="U30" s="75">
        <v>25</v>
      </c>
      <c r="V30" s="76">
        <f t="shared" si="4"/>
        <v>0.99404071266710747</v>
      </c>
      <c r="W30" s="76">
        <f t="shared" si="5"/>
        <v>0.99473149310020137</v>
      </c>
      <c r="X30" s="76">
        <f t="shared" si="6"/>
        <v>0.98968591469366129</v>
      </c>
      <c r="Y30" s="99">
        <v>0.63420138888888888</v>
      </c>
      <c r="Z30" s="78">
        <f t="shared" si="7"/>
        <v>0.18975694444444446</v>
      </c>
      <c r="AA30" s="79">
        <f t="shared" si="8"/>
        <v>11</v>
      </c>
      <c r="AB30" s="78">
        <f t="shared" si="9"/>
        <v>0.18779977513197429</v>
      </c>
      <c r="AC30" s="79">
        <f t="shared" si="10"/>
        <v>11</v>
      </c>
      <c r="AD30" s="99">
        <v>0.53951388888888896</v>
      </c>
      <c r="AE30" s="78">
        <f t="shared" si="11"/>
        <v>0.16937500000000011</v>
      </c>
      <c r="AF30" s="79">
        <f t="shared" si="12"/>
        <v>13</v>
      </c>
      <c r="AG30" s="78">
        <f t="shared" si="13"/>
        <v>0.16762805180123899</v>
      </c>
      <c r="AH30" s="79">
        <f t="shared" si="14"/>
        <v>13</v>
      </c>
      <c r="AI30" s="99">
        <v>0.13724537037037035</v>
      </c>
      <c r="AJ30" s="78">
        <f t="shared" si="15"/>
        <v>0.79001157407864431</v>
      </c>
      <c r="AK30" s="79">
        <f t="shared" si="16"/>
        <v>8</v>
      </c>
      <c r="AL30" s="78">
        <f t="shared" si="17"/>
        <v>0.78186332731060226</v>
      </c>
      <c r="AM30" s="79">
        <f t="shared" si="18"/>
        <v>8</v>
      </c>
      <c r="AN30" s="77">
        <v>0.7503009259259259</v>
      </c>
      <c r="AO30" s="78">
        <f t="shared" si="19"/>
        <v>9.0578703703703689E-2</v>
      </c>
      <c r="AP30" s="79">
        <f t="shared" si="20"/>
        <v>15</v>
      </c>
      <c r="AQ30" s="78">
        <f t="shared" si="21"/>
        <v>9.0101489178265909E-2</v>
      </c>
      <c r="AR30" s="79">
        <f t="shared" si="22"/>
        <v>14</v>
      </c>
      <c r="AS30" s="99">
        <v>0.81327546296296294</v>
      </c>
      <c r="AT30" s="78">
        <f t="shared" si="23"/>
        <v>5.2858796296296306E-2</v>
      </c>
      <c r="AU30" s="79">
        <f t="shared" si="24"/>
        <v>17</v>
      </c>
      <c r="AV30" s="78">
        <f t="shared" si="25"/>
        <v>5.2313606162105925E-2</v>
      </c>
      <c r="AW30" s="79">
        <f t="shared" si="26"/>
        <v>17</v>
      </c>
      <c r="AX30" s="99">
        <v>0.74899305555555562</v>
      </c>
      <c r="AY30" s="78">
        <f t="shared" si="27"/>
        <v>9.621527777777783E-2</v>
      </c>
      <c r="AZ30" s="79">
        <f t="shared" si="28"/>
        <v>20</v>
      </c>
      <c r="BA30" s="78">
        <f t="shared" si="29"/>
        <v>9.5222905195004759E-2</v>
      </c>
      <c r="BB30" s="79">
        <f t="shared" si="30"/>
        <v>19</v>
      </c>
      <c r="BC30" s="99">
        <v>0.73180555555555549</v>
      </c>
      <c r="BD30" s="78">
        <f t="shared" si="31"/>
        <v>0.30124999999999991</v>
      </c>
      <c r="BE30" s="79">
        <f t="shared" si="32"/>
        <v>17</v>
      </c>
      <c r="BF30" s="78">
        <f t="shared" si="33"/>
        <v>0.29814288180146536</v>
      </c>
      <c r="BG30" s="79">
        <f t="shared" si="34"/>
        <v>16</v>
      </c>
      <c r="BH30" s="77">
        <v>0.56251157407407404</v>
      </c>
      <c r="BI30" s="78">
        <f t="shared" si="35"/>
        <v>0.13403935185185184</v>
      </c>
      <c r="BJ30" s="79">
        <f t="shared" si="36"/>
        <v>17</v>
      </c>
      <c r="BK30" s="78">
        <f t="shared" si="37"/>
        <v>0.13333316460177583</v>
      </c>
      <c r="BL30" s="79">
        <f t="shared" si="38"/>
        <v>17</v>
      </c>
      <c r="BM30" s="77"/>
      <c r="BN30" s="78" t="str">
        <f t="shared" si="39"/>
        <v/>
      </c>
      <c r="BO30" s="79">
        <f t="shared" si="40"/>
        <v>0</v>
      </c>
      <c r="BP30" s="78" t="str">
        <f t="shared" si="41"/>
        <v xml:space="preserve"> </v>
      </c>
      <c r="BQ30" s="79" t="e">
        <f t="shared" si="42"/>
        <v>#VALUE!</v>
      </c>
      <c r="BR30" s="99"/>
      <c r="BS30" s="78" t="str">
        <f t="shared" si="43"/>
        <v/>
      </c>
      <c r="BT30" s="79">
        <f t="shared" si="44"/>
        <v>0</v>
      </c>
      <c r="BU30" s="78" t="str">
        <f t="shared" si="45"/>
        <v xml:space="preserve"> </v>
      </c>
      <c r="BV30" s="79" t="e">
        <f t="shared" si="46"/>
        <v>#VALUE!</v>
      </c>
      <c r="BW30" s="33"/>
      <c r="BX30" s="80">
        <f t="shared" si="47"/>
        <v>25</v>
      </c>
      <c r="BY30" s="81">
        <f t="shared" si="48"/>
        <v>11</v>
      </c>
      <c r="BZ30" s="96">
        <f t="shared" si="49"/>
        <v>17</v>
      </c>
      <c r="CA30" s="83">
        <v>26</v>
      </c>
      <c r="CB30" s="83">
        <f t="shared" si="100"/>
        <v>2</v>
      </c>
      <c r="CC30" s="81">
        <f t="shared" si="50"/>
        <v>13</v>
      </c>
      <c r="CD30" s="96">
        <f t="shared" si="51"/>
        <v>5</v>
      </c>
      <c r="CE30" s="82">
        <f t="shared" si="52"/>
        <v>22</v>
      </c>
      <c r="CF30" s="111">
        <f t="shared" si="53"/>
        <v>12</v>
      </c>
      <c r="CG30" s="112">
        <f t="shared" si="54"/>
        <v>0.25</v>
      </c>
      <c r="CH30" s="83">
        <v>26</v>
      </c>
      <c r="CI30" s="83">
        <f t="shared" si="101"/>
        <v>-8</v>
      </c>
      <c r="CJ30" s="81">
        <f t="shared" si="55"/>
        <v>8</v>
      </c>
      <c r="CK30" s="174">
        <f t="shared" si="102"/>
        <v>24</v>
      </c>
      <c r="CL30" s="82">
        <f t="shared" si="56"/>
        <v>46</v>
      </c>
      <c r="CM30" s="111">
        <f t="shared" si="57"/>
        <v>9</v>
      </c>
      <c r="CN30" s="112">
        <f t="shared" si="58"/>
        <v>0.25</v>
      </c>
      <c r="CO30" s="83">
        <v>26</v>
      </c>
      <c r="CP30" s="83">
        <f t="shared" si="103"/>
        <v>-6</v>
      </c>
      <c r="CQ30" s="81">
        <f t="shared" si="59"/>
        <v>14</v>
      </c>
      <c r="CR30" s="96">
        <f t="shared" si="60"/>
        <v>10</v>
      </c>
      <c r="CS30" s="82">
        <f t="shared" si="61"/>
        <v>56</v>
      </c>
      <c r="CT30" s="111">
        <f t="shared" si="62"/>
        <v>9</v>
      </c>
      <c r="CU30" s="112">
        <f t="shared" si="63"/>
        <v>0.25</v>
      </c>
      <c r="CV30" s="83">
        <v>26</v>
      </c>
      <c r="CW30" s="83">
        <f t="shared" si="104"/>
        <v>-2</v>
      </c>
      <c r="CX30" s="81">
        <f t="shared" si="64"/>
        <v>17</v>
      </c>
      <c r="CY30" s="96">
        <f t="shared" si="65"/>
        <v>5</v>
      </c>
      <c r="CZ30" s="82">
        <f t="shared" si="66"/>
        <v>61</v>
      </c>
      <c r="DA30" s="111">
        <f t="shared" si="67"/>
        <v>10</v>
      </c>
      <c r="DB30" s="112">
        <f t="shared" si="68"/>
        <v>0.25</v>
      </c>
      <c r="DC30" s="83">
        <v>26</v>
      </c>
      <c r="DD30" s="83">
        <f t="shared" si="105"/>
        <v>-4</v>
      </c>
      <c r="DE30" s="81">
        <f t="shared" si="69"/>
        <v>19</v>
      </c>
      <c r="DF30" s="96">
        <f t="shared" si="70"/>
        <v>4</v>
      </c>
      <c r="DG30" s="82">
        <f t="shared" si="71"/>
        <v>65</v>
      </c>
      <c r="DH30" s="111">
        <f t="shared" si="72"/>
        <v>11</v>
      </c>
      <c r="DI30" s="112">
        <f t="shared" si="73"/>
        <v>0.25</v>
      </c>
      <c r="DJ30" s="83">
        <v>26</v>
      </c>
      <c r="DK30" s="83">
        <f t="shared" si="106"/>
        <v>-3</v>
      </c>
      <c r="DL30" s="81">
        <f t="shared" si="74"/>
        <v>16</v>
      </c>
      <c r="DM30" s="96">
        <f t="shared" si="75"/>
        <v>9</v>
      </c>
      <c r="DN30" s="82">
        <f t="shared" si="76"/>
        <v>74</v>
      </c>
      <c r="DO30" s="111">
        <f t="shared" si="77"/>
        <v>11</v>
      </c>
      <c r="DP30" s="112">
        <f t="shared" si="78"/>
        <v>0.25</v>
      </c>
      <c r="DQ30" s="112">
        <v>26</v>
      </c>
      <c r="DR30" s="83">
        <f t="shared" si="107"/>
        <v>-1</v>
      </c>
      <c r="DS30" s="81">
        <f t="shared" si="79"/>
        <v>17</v>
      </c>
      <c r="DT30" s="82">
        <f t="shared" si="108"/>
        <v>8</v>
      </c>
      <c r="DU30" s="82">
        <f t="shared" si="80"/>
        <v>82</v>
      </c>
      <c r="DV30" s="84">
        <f t="shared" si="81"/>
        <v>11</v>
      </c>
      <c r="DW30" s="112">
        <f t="shared" si="82"/>
        <v>5.25</v>
      </c>
      <c r="DX30" s="83">
        <v>26</v>
      </c>
      <c r="DY30" s="83">
        <f t="shared" si="109"/>
        <v>-1</v>
      </c>
      <c r="DZ30" s="81" t="e">
        <f t="shared" si="83"/>
        <v>#VALUE!</v>
      </c>
      <c r="EA30" s="96" t="str">
        <f t="shared" si="110"/>
        <v xml:space="preserve"> </v>
      </c>
      <c r="EB30" s="82" t="str">
        <f t="shared" si="84"/>
        <v xml:space="preserve"> </v>
      </c>
      <c r="EC30" s="84" t="str">
        <f t="shared" si="85"/>
        <v xml:space="preserve"> </v>
      </c>
      <c r="ED30" s="112" t="str">
        <f t="shared" si="86"/>
        <v xml:space="preserve"> </v>
      </c>
      <c r="EE30" s="83">
        <v>26</v>
      </c>
      <c r="EF30" s="83">
        <f t="shared" si="111"/>
        <v>-25</v>
      </c>
      <c r="EG30" s="81" t="e">
        <f t="shared" si="87"/>
        <v>#VALUE!</v>
      </c>
      <c r="EH30" s="96" t="str">
        <f t="shared" si="112"/>
        <v xml:space="preserve"> </v>
      </c>
      <c r="EI30" s="82" t="str">
        <f t="shared" si="88"/>
        <v xml:space="preserve"> </v>
      </c>
      <c r="EJ30" s="84" t="str">
        <f t="shared" si="89"/>
        <v xml:space="preserve"> </v>
      </c>
      <c r="EK30" s="112" t="str">
        <f t="shared" si="90"/>
        <v xml:space="preserve"> </v>
      </c>
      <c r="EL30" s="83">
        <v>26</v>
      </c>
      <c r="EM30" s="83">
        <f t="shared" si="113"/>
        <v>-25</v>
      </c>
      <c r="EN30" s="86">
        <f t="shared" si="91"/>
        <v>-4</v>
      </c>
      <c r="EO30" s="65">
        <v>2</v>
      </c>
      <c r="EP30" s="100">
        <f t="shared" si="92"/>
        <v>80</v>
      </c>
      <c r="EQ30" s="88">
        <f t="shared" si="93"/>
        <v>11</v>
      </c>
      <c r="ER30" s="89">
        <f t="shared" si="94"/>
        <v>115</v>
      </c>
      <c r="ES30" s="90">
        <f t="shared" si="95"/>
        <v>5</v>
      </c>
      <c r="ET30" s="91">
        <v>26</v>
      </c>
      <c r="EU30" s="91">
        <v>1</v>
      </c>
      <c r="EV30" s="84">
        <f t="shared" si="96"/>
        <v>11</v>
      </c>
      <c r="EW30" s="92" t="str">
        <f t="shared" si="97"/>
        <v>Вадим Восман</v>
      </c>
      <c r="EX30" s="93">
        <f t="shared" si="98"/>
        <v>25</v>
      </c>
    </row>
    <row r="31" spans="1:154">
      <c r="A31" s="66">
        <v>27</v>
      </c>
      <c r="B31" s="48" t="s">
        <v>138</v>
      </c>
      <c r="C31" s="126">
        <v>16</v>
      </c>
      <c r="D31" s="126">
        <v>6</v>
      </c>
      <c r="E31" s="126">
        <v>16</v>
      </c>
      <c r="F31" s="127">
        <v>5.5</v>
      </c>
      <c r="G31" s="127">
        <v>12.8</v>
      </c>
      <c r="H31" s="124">
        <v>1.65</v>
      </c>
      <c r="I31" s="125">
        <v>8.9</v>
      </c>
      <c r="J31" s="69">
        <f t="shared" si="117"/>
        <v>92</v>
      </c>
      <c r="K31" s="129">
        <f t="shared" si="0"/>
        <v>58.003199999999993</v>
      </c>
      <c r="L31" s="129">
        <f t="shared" si="116"/>
        <v>53.882352941176471</v>
      </c>
      <c r="M31" s="48"/>
      <c r="N31" s="48"/>
      <c r="O31" s="122" t="s">
        <v>142</v>
      </c>
      <c r="P31" s="122" t="s">
        <v>140</v>
      </c>
      <c r="Q31" s="73">
        <f t="shared" si="2"/>
        <v>58.003199999999993</v>
      </c>
      <c r="R31" s="73">
        <f>SUM(L31:O31)*гандикап</f>
        <v>53.882352941176471</v>
      </c>
      <c r="S31" s="74">
        <v>1</v>
      </c>
      <c r="T31" s="74" t="s">
        <v>74</v>
      </c>
      <c r="U31" s="75">
        <v>26</v>
      </c>
      <c r="V31" s="76">
        <f t="shared" si="4"/>
        <v>0.99404071266710747</v>
      </c>
      <c r="W31" s="76">
        <f t="shared" si="5"/>
        <v>0.99473149310020137</v>
      </c>
      <c r="X31" s="76">
        <f t="shared" si="6"/>
        <v>0.98968591469366129</v>
      </c>
      <c r="Y31" s="99">
        <v>0.62057870370370372</v>
      </c>
      <c r="Z31" s="78">
        <f t="shared" si="7"/>
        <v>0.1761342592592593</v>
      </c>
      <c r="AA31" s="79">
        <f t="shared" si="8"/>
        <v>10</v>
      </c>
      <c r="AB31" s="78">
        <f t="shared" si="9"/>
        <v>0.17431759548389053</v>
      </c>
      <c r="AC31" s="79">
        <f t="shared" si="10"/>
        <v>10</v>
      </c>
      <c r="AD31" s="77" t="s">
        <v>145</v>
      </c>
      <c r="AE31" s="78" t="str">
        <f t="shared" si="11"/>
        <v xml:space="preserve"> </v>
      </c>
      <c r="AF31" s="79" t="str">
        <f t="shared" si="12"/>
        <v>n/s</v>
      </c>
      <c r="AG31" s="78" t="str">
        <f t="shared" si="13"/>
        <v xml:space="preserve"> </v>
      </c>
      <c r="AH31" s="79" t="str">
        <f t="shared" si="14"/>
        <v>n/s</v>
      </c>
      <c r="AI31" s="77" t="s">
        <v>145</v>
      </c>
      <c r="AJ31" s="78" t="str">
        <f t="shared" si="15"/>
        <v xml:space="preserve"> </v>
      </c>
      <c r="AK31" s="79" t="str">
        <f t="shared" si="16"/>
        <v>n/s</v>
      </c>
      <c r="AL31" s="78" t="str">
        <f t="shared" si="17"/>
        <v xml:space="preserve"> </v>
      </c>
      <c r="AM31" s="79" t="str">
        <f t="shared" si="18"/>
        <v>n/s</v>
      </c>
      <c r="AN31" s="77" t="s">
        <v>146</v>
      </c>
      <c r="AO31" s="78" t="str">
        <f t="shared" si="19"/>
        <v xml:space="preserve"> </v>
      </c>
      <c r="AP31" s="79" t="str">
        <f t="shared" si="20"/>
        <v>n/f</v>
      </c>
      <c r="AQ31" s="78" t="str">
        <f t="shared" si="21"/>
        <v xml:space="preserve"> </v>
      </c>
      <c r="AR31" s="79" t="str">
        <f t="shared" si="22"/>
        <v>n/f</v>
      </c>
      <c r="AS31" s="99">
        <v>0.81309027777777787</v>
      </c>
      <c r="AT31" s="78">
        <f t="shared" si="23"/>
        <v>5.267361111111124E-2</v>
      </c>
      <c r="AU31" s="79">
        <f t="shared" si="24"/>
        <v>16</v>
      </c>
      <c r="AV31" s="78">
        <f t="shared" si="25"/>
        <v>5.2130330992718327E-2</v>
      </c>
      <c r="AW31" s="79">
        <f t="shared" si="26"/>
        <v>16</v>
      </c>
      <c r="AX31" s="99">
        <v>0.75050925925925915</v>
      </c>
      <c r="AY31" s="78">
        <f t="shared" si="27"/>
        <v>9.7731481481481364E-2</v>
      </c>
      <c r="AZ31" s="79">
        <f t="shared" si="28"/>
        <v>21</v>
      </c>
      <c r="BA31" s="78">
        <f t="shared" si="29"/>
        <v>9.672347064436651E-2</v>
      </c>
      <c r="BB31" s="79">
        <f t="shared" si="30"/>
        <v>21</v>
      </c>
      <c r="BC31" s="99">
        <v>0.79412037037037031</v>
      </c>
      <c r="BD31" s="78">
        <f t="shared" si="31"/>
        <v>0.36356481481481473</v>
      </c>
      <c r="BE31" s="79">
        <f t="shared" si="32"/>
        <v>22</v>
      </c>
      <c r="BF31" s="78">
        <f t="shared" si="33"/>
        <v>0.35981497630043152</v>
      </c>
      <c r="BG31" s="79">
        <f t="shared" si="34"/>
        <v>22</v>
      </c>
      <c r="BH31" s="99">
        <v>0.56056712962962962</v>
      </c>
      <c r="BI31" s="78">
        <f t="shared" si="35"/>
        <v>0.13209490740740742</v>
      </c>
      <c r="BJ31" s="79">
        <f t="shared" si="36"/>
        <v>14</v>
      </c>
      <c r="BK31" s="78">
        <f t="shared" si="37"/>
        <v>0.13139896447630323</v>
      </c>
      <c r="BL31" s="79">
        <f t="shared" si="38"/>
        <v>13</v>
      </c>
      <c r="BM31" s="99"/>
      <c r="BN31" s="78" t="str">
        <f t="shared" si="39"/>
        <v/>
      </c>
      <c r="BO31" s="79">
        <f t="shared" si="40"/>
        <v>0</v>
      </c>
      <c r="BP31" s="78" t="str">
        <f t="shared" si="41"/>
        <v xml:space="preserve"> </v>
      </c>
      <c r="BQ31" s="79" t="e">
        <f t="shared" si="42"/>
        <v>#VALUE!</v>
      </c>
      <c r="BR31" s="99"/>
      <c r="BS31" s="78" t="str">
        <f t="shared" si="43"/>
        <v/>
      </c>
      <c r="BT31" s="79">
        <f t="shared" si="44"/>
        <v>0</v>
      </c>
      <c r="BU31" s="78" t="str">
        <f t="shared" si="45"/>
        <v xml:space="preserve"> </v>
      </c>
      <c r="BV31" s="79" t="e">
        <f t="shared" si="46"/>
        <v>#VALUE!</v>
      </c>
      <c r="BW31" s="33"/>
      <c r="BX31" s="80">
        <f t="shared" si="47"/>
        <v>26</v>
      </c>
      <c r="BY31" s="81">
        <f t="shared" si="48"/>
        <v>10</v>
      </c>
      <c r="BZ31" s="96">
        <f t="shared" si="49"/>
        <v>18</v>
      </c>
      <c r="CA31" s="83">
        <v>27</v>
      </c>
      <c r="CB31" s="83">
        <f t="shared" si="100"/>
        <v>1</v>
      </c>
      <c r="CC31" s="81" t="str">
        <f t="shared" si="50"/>
        <v>n/s</v>
      </c>
      <c r="CD31" s="96">
        <f t="shared" si="51"/>
        <v>0</v>
      </c>
      <c r="CE31" s="82">
        <f t="shared" si="52"/>
        <v>18</v>
      </c>
      <c r="CF31" s="111">
        <f t="shared" si="53"/>
        <v>13</v>
      </c>
      <c r="CG31" s="112">
        <f t="shared" si="54"/>
        <v>0.25</v>
      </c>
      <c r="CH31" s="83">
        <v>27</v>
      </c>
      <c r="CI31" s="83">
        <f t="shared" si="101"/>
        <v>-9</v>
      </c>
      <c r="CJ31" s="81" t="str">
        <f t="shared" si="55"/>
        <v>n/s</v>
      </c>
      <c r="CK31" s="174">
        <f t="shared" si="102"/>
        <v>0</v>
      </c>
      <c r="CL31" s="82">
        <f t="shared" si="56"/>
        <v>18</v>
      </c>
      <c r="CM31" s="111">
        <f t="shared" si="57"/>
        <v>15</v>
      </c>
      <c r="CN31" s="112">
        <f t="shared" si="58"/>
        <v>0.25</v>
      </c>
      <c r="CO31" s="83">
        <v>27</v>
      </c>
      <c r="CP31" s="83">
        <f t="shared" si="103"/>
        <v>-7</v>
      </c>
      <c r="CQ31" s="81" t="str">
        <f t="shared" si="59"/>
        <v>n/f</v>
      </c>
      <c r="CR31" s="96">
        <f t="shared" si="60"/>
        <v>0.25</v>
      </c>
      <c r="CS31" s="82">
        <f t="shared" si="61"/>
        <v>18.25</v>
      </c>
      <c r="CT31" s="111">
        <f t="shared" si="62"/>
        <v>17</v>
      </c>
      <c r="CU31" s="112">
        <f t="shared" si="63"/>
        <v>0.25</v>
      </c>
      <c r="CV31" s="83">
        <v>27</v>
      </c>
      <c r="CW31" s="83">
        <f t="shared" si="104"/>
        <v>-3</v>
      </c>
      <c r="CX31" s="81">
        <f t="shared" si="64"/>
        <v>16</v>
      </c>
      <c r="CY31" s="96">
        <f t="shared" si="65"/>
        <v>6</v>
      </c>
      <c r="CZ31" s="82">
        <f t="shared" si="66"/>
        <v>24.25</v>
      </c>
      <c r="DA31" s="111">
        <f t="shared" si="67"/>
        <v>18</v>
      </c>
      <c r="DB31" s="112">
        <f t="shared" si="68"/>
        <v>0.25</v>
      </c>
      <c r="DC31" s="83">
        <v>27</v>
      </c>
      <c r="DD31" s="83">
        <f t="shared" si="105"/>
        <v>-5</v>
      </c>
      <c r="DE31" s="81">
        <f t="shared" si="69"/>
        <v>21</v>
      </c>
      <c r="DF31" s="96">
        <f t="shared" si="70"/>
        <v>2</v>
      </c>
      <c r="DG31" s="82">
        <f t="shared" si="71"/>
        <v>26.25</v>
      </c>
      <c r="DH31" s="111">
        <f t="shared" si="72"/>
        <v>19</v>
      </c>
      <c r="DI31" s="112">
        <f t="shared" si="73"/>
        <v>0.25</v>
      </c>
      <c r="DJ31" s="83">
        <v>27</v>
      </c>
      <c r="DK31" s="83">
        <f t="shared" si="106"/>
        <v>-4</v>
      </c>
      <c r="DL31" s="81">
        <f t="shared" si="74"/>
        <v>22</v>
      </c>
      <c r="DM31" s="96">
        <f t="shared" si="75"/>
        <v>3</v>
      </c>
      <c r="DN31" s="82">
        <f t="shared" si="76"/>
        <v>29.25</v>
      </c>
      <c r="DO31" s="111">
        <f t="shared" si="77"/>
        <v>19</v>
      </c>
      <c r="DP31" s="112">
        <f t="shared" si="78"/>
        <v>0.25</v>
      </c>
      <c r="DQ31" s="112">
        <v>27</v>
      </c>
      <c r="DR31" s="83">
        <f t="shared" si="107"/>
        <v>-2</v>
      </c>
      <c r="DS31" s="81">
        <f t="shared" si="79"/>
        <v>13</v>
      </c>
      <c r="DT31" s="82">
        <f t="shared" si="108"/>
        <v>12</v>
      </c>
      <c r="DU31" s="82">
        <f t="shared" si="80"/>
        <v>41.25</v>
      </c>
      <c r="DV31" s="84">
        <f t="shared" si="81"/>
        <v>19</v>
      </c>
      <c r="DW31" s="112">
        <f t="shared" si="82"/>
        <v>0.25</v>
      </c>
      <c r="DX31" s="83">
        <v>27</v>
      </c>
      <c r="DY31" s="83">
        <f t="shared" si="109"/>
        <v>-2</v>
      </c>
      <c r="DZ31" s="81" t="e">
        <f t="shared" si="83"/>
        <v>#VALUE!</v>
      </c>
      <c r="EA31" s="96" t="str">
        <f t="shared" si="110"/>
        <v xml:space="preserve"> </v>
      </c>
      <c r="EB31" s="82" t="str">
        <f t="shared" si="84"/>
        <v xml:space="preserve"> </v>
      </c>
      <c r="EC31" s="84" t="str">
        <f t="shared" si="85"/>
        <v xml:space="preserve"> </v>
      </c>
      <c r="ED31" s="112" t="str">
        <f t="shared" si="86"/>
        <v xml:space="preserve"> </v>
      </c>
      <c r="EE31" s="83">
        <v>27</v>
      </c>
      <c r="EF31" s="83">
        <f t="shared" si="111"/>
        <v>-26</v>
      </c>
      <c r="EG31" s="81" t="e">
        <f t="shared" si="87"/>
        <v>#VALUE!</v>
      </c>
      <c r="EH31" s="96" t="str">
        <f t="shared" si="112"/>
        <v xml:space="preserve"> </v>
      </c>
      <c r="EI31" s="82" t="str">
        <f t="shared" si="88"/>
        <v xml:space="preserve"> </v>
      </c>
      <c r="EJ31" s="84" t="str">
        <f t="shared" si="89"/>
        <v xml:space="preserve"> </v>
      </c>
      <c r="EK31" s="112" t="str">
        <f t="shared" si="90"/>
        <v xml:space="preserve"> </v>
      </c>
      <c r="EL31" s="83">
        <v>27</v>
      </c>
      <c r="EM31" s="83">
        <f t="shared" si="113"/>
        <v>-26</v>
      </c>
      <c r="EN31" s="86">
        <f t="shared" si="91"/>
        <v>-0.25</v>
      </c>
      <c r="EO31" s="65"/>
      <c r="EP31" s="87">
        <f t="shared" si="92"/>
        <v>41</v>
      </c>
      <c r="EQ31" s="88">
        <f t="shared" si="93"/>
        <v>18</v>
      </c>
      <c r="ER31" s="89">
        <f t="shared" si="94"/>
        <v>141</v>
      </c>
      <c r="ES31" s="90">
        <f t="shared" si="95"/>
        <v>1</v>
      </c>
      <c r="ET31" s="91">
        <v>27</v>
      </c>
      <c r="EU31" s="91">
        <v>1</v>
      </c>
      <c r="EV31" s="84">
        <f t="shared" si="96"/>
        <v>18</v>
      </c>
      <c r="EW31" s="92" t="str">
        <f t="shared" si="97"/>
        <v>Владимир Павлин</v>
      </c>
      <c r="EX31" s="93">
        <f t="shared" si="98"/>
        <v>26</v>
      </c>
    </row>
    <row r="32" spans="1:154">
      <c r="A32" s="66">
        <v>28</v>
      </c>
      <c r="B32" s="130" t="s">
        <v>95</v>
      </c>
      <c r="C32" s="131">
        <v>16.690000000000001</v>
      </c>
      <c r="D32" s="132">
        <v>8.1999999999999993</v>
      </c>
      <c r="E32" s="131">
        <v>17.8</v>
      </c>
      <c r="F32" s="131">
        <v>5.48</v>
      </c>
      <c r="G32" s="131">
        <v>14.83</v>
      </c>
      <c r="H32" s="119">
        <v>2.1</v>
      </c>
      <c r="I32" s="120">
        <v>12.6</v>
      </c>
      <c r="J32" s="69">
        <f t="shared" si="117"/>
        <v>117.20100000000001</v>
      </c>
      <c r="K32" s="70">
        <f t="shared" si="0"/>
        <v>51.342769999999994</v>
      </c>
      <c r="L32" s="70">
        <f t="shared" si="116"/>
        <v>50.917529411764704</v>
      </c>
      <c r="M32" s="118">
        <f>L32*$M$2</f>
        <v>-5.0917529411764706</v>
      </c>
      <c r="N32" s="133"/>
      <c r="O32" s="121" t="s">
        <v>96</v>
      </c>
      <c r="P32" s="121" t="s">
        <v>97</v>
      </c>
      <c r="Q32" s="73">
        <f t="shared" si="2"/>
        <v>51.342769999999994</v>
      </c>
      <c r="R32" s="73">
        <f>SUM(L32:O32)*гандикап</f>
        <v>45.825776470588231</v>
      </c>
      <c r="S32" s="74">
        <v>1</v>
      </c>
      <c r="T32" s="74" t="s">
        <v>2</v>
      </c>
      <c r="U32" s="75">
        <v>4</v>
      </c>
      <c r="V32" s="76">
        <f t="shared" si="4"/>
        <v>1.0092711661268734</v>
      </c>
      <c r="W32" s="76">
        <f t="shared" si="5"/>
        <v>1.0081819523759588</v>
      </c>
      <c r="X32" s="76">
        <f t="shared" si="6"/>
        <v>0.99908464815006115</v>
      </c>
      <c r="Y32" s="99">
        <v>0.56111111111111112</v>
      </c>
      <c r="Z32" s="78">
        <f t="shared" si="7"/>
        <v>0.1166666666666667</v>
      </c>
      <c r="AA32" s="79">
        <f t="shared" si="8"/>
        <v>2</v>
      </c>
      <c r="AB32" s="78">
        <f t="shared" si="9"/>
        <v>0.11655987561750716</v>
      </c>
      <c r="AC32" s="79">
        <f t="shared" si="10"/>
        <v>2</v>
      </c>
      <c r="AD32" s="99">
        <v>0.50025462962962963</v>
      </c>
      <c r="AE32" s="78">
        <f t="shared" si="11"/>
        <v>0.13011574074074078</v>
      </c>
      <c r="AF32" s="79">
        <f t="shared" si="12"/>
        <v>2</v>
      </c>
      <c r="AG32" s="78">
        <f t="shared" si="13"/>
        <v>0.12999663905674758</v>
      </c>
      <c r="AH32" s="79">
        <f t="shared" si="14"/>
        <v>2</v>
      </c>
      <c r="AI32" s="99">
        <v>7.6388888888888895E-2</v>
      </c>
      <c r="AJ32" s="78">
        <f t="shared" si="15"/>
        <v>0.72915509259716282</v>
      </c>
      <c r="AK32" s="79">
        <f t="shared" si="16"/>
        <v>6</v>
      </c>
      <c r="AL32" s="78">
        <f t="shared" si="17"/>
        <v>0.72848765913426172</v>
      </c>
      <c r="AM32" s="79">
        <f t="shared" si="18"/>
        <v>6</v>
      </c>
      <c r="AN32" s="77">
        <v>0.73784722222222221</v>
      </c>
      <c r="AO32" s="78">
        <f t="shared" si="19"/>
        <v>7.8125E-2</v>
      </c>
      <c r="AP32" s="79">
        <f t="shared" si="20"/>
        <v>4</v>
      </c>
      <c r="AQ32" s="78">
        <f t="shared" si="21"/>
        <v>7.8764215029371781E-2</v>
      </c>
      <c r="AR32" s="79">
        <f t="shared" si="22"/>
        <v>4</v>
      </c>
      <c r="AS32" s="99">
        <v>0.80241898148148139</v>
      </c>
      <c r="AT32" s="78">
        <f t="shared" si="23"/>
        <v>4.2002314814814756E-2</v>
      </c>
      <c r="AU32" s="79">
        <f t="shared" si="24"/>
        <v>2</v>
      </c>
      <c r="AV32" s="78">
        <f t="shared" si="25"/>
        <v>4.19638679182473E-2</v>
      </c>
      <c r="AW32" s="79">
        <f t="shared" si="26"/>
        <v>1</v>
      </c>
      <c r="AX32" s="99">
        <v>0.72737268518518527</v>
      </c>
      <c r="AY32" s="78">
        <f t="shared" si="27"/>
        <v>7.4594907407407485E-2</v>
      </c>
      <c r="AZ32" s="79">
        <f t="shared" si="28"/>
        <v>2</v>
      </c>
      <c r="BA32" s="78">
        <f t="shared" si="29"/>
        <v>7.4526626820916098E-2</v>
      </c>
      <c r="BB32" s="79">
        <f t="shared" si="30"/>
        <v>3</v>
      </c>
      <c r="BC32" s="99">
        <v>0.6645833333333333</v>
      </c>
      <c r="BD32" s="78">
        <f t="shared" si="31"/>
        <v>0.23402777777777772</v>
      </c>
      <c r="BE32" s="79">
        <f t="shared" si="32"/>
        <v>2</v>
      </c>
      <c r="BF32" s="78">
        <f t="shared" si="33"/>
        <v>0.23381356001845174</v>
      </c>
      <c r="BG32" s="79">
        <f t="shared" si="34"/>
        <v>2</v>
      </c>
      <c r="BH32" s="99">
        <v>0.53495370370370365</v>
      </c>
      <c r="BI32" s="78">
        <f t="shared" si="35"/>
        <v>0.10648148148148145</v>
      </c>
      <c r="BJ32" s="79">
        <f t="shared" si="36"/>
        <v>2</v>
      </c>
      <c r="BK32" s="78">
        <f t="shared" si="37"/>
        <v>0.10735270789188447</v>
      </c>
      <c r="BL32" s="79">
        <f t="shared" si="38"/>
        <v>2</v>
      </c>
      <c r="BM32" s="99"/>
      <c r="BN32" s="78" t="str">
        <f t="shared" si="39"/>
        <v/>
      </c>
      <c r="BO32" s="79">
        <f t="shared" si="40"/>
        <v>0</v>
      </c>
      <c r="BP32" s="78" t="str">
        <f t="shared" si="41"/>
        <v xml:space="preserve"> </v>
      </c>
      <c r="BQ32" s="79" t="e">
        <f t="shared" si="42"/>
        <v>#VALUE!</v>
      </c>
      <c r="BR32" s="99"/>
      <c r="BS32" s="78" t="str">
        <f t="shared" si="43"/>
        <v/>
      </c>
      <c r="BT32" s="79">
        <f t="shared" si="44"/>
        <v>0</v>
      </c>
      <c r="BU32" s="78" t="str">
        <f t="shared" si="45"/>
        <v xml:space="preserve"> </v>
      </c>
      <c r="BV32" s="79" t="e">
        <f t="shared" si="46"/>
        <v>#VALUE!</v>
      </c>
      <c r="BW32" s="33"/>
      <c r="BX32" s="80">
        <f t="shared" si="47"/>
        <v>4</v>
      </c>
      <c r="BY32" s="81">
        <f t="shared" si="48"/>
        <v>2</v>
      </c>
      <c r="BZ32" s="96">
        <f t="shared" si="49"/>
        <v>26</v>
      </c>
      <c r="CA32" s="83">
        <v>28</v>
      </c>
      <c r="CB32" s="83">
        <f t="shared" si="100"/>
        <v>0</v>
      </c>
      <c r="CC32" s="81">
        <f t="shared" si="50"/>
        <v>2</v>
      </c>
      <c r="CD32" s="96">
        <f t="shared" si="51"/>
        <v>16</v>
      </c>
      <c r="CE32" s="82">
        <f t="shared" si="52"/>
        <v>42</v>
      </c>
      <c r="CF32" s="111">
        <f t="shared" si="53"/>
        <v>2</v>
      </c>
      <c r="CG32" s="112">
        <f t="shared" si="54"/>
        <v>0</v>
      </c>
      <c r="CH32" s="83">
        <v>28</v>
      </c>
      <c r="CI32" s="83">
        <f t="shared" si="101"/>
        <v>-10</v>
      </c>
      <c r="CJ32" s="81">
        <f t="shared" si="55"/>
        <v>6</v>
      </c>
      <c r="CK32" s="174">
        <f t="shared" si="102"/>
        <v>28</v>
      </c>
      <c r="CL32" s="82">
        <f t="shared" si="56"/>
        <v>70</v>
      </c>
      <c r="CM32" s="111">
        <f t="shared" si="57"/>
        <v>3</v>
      </c>
      <c r="CN32" s="112">
        <f t="shared" si="58"/>
        <v>0</v>
      </c>
      <c r="CO32" s="83">
        <v>28</v>
      </c>
      <c r="CP32" s="83">
        <f t="shared" si="103"/>
        <v>-8</v>
      </c>
      <c r="CQ32" s="81">
        <f t="shared" si="59"/>
        <v>4</v>
      </c>
      <c r="CR32" s="96">
        <f t="shared" si="60"/>
        <v>20</v>
      </c>
      <c r="CS32" s="82">
        <f t="shared" si="61"/>
        <v>90</v>
      </c>
      <c r="CT32" s="111">
        <f t="shared" si="62"/>
        <v>3</v>
      </c>
      <c r="CU32" s="112">
        <f t="shared" si="63"/>
        <v>0</v>
      </c>
      <c r="CV32" s="83">
        <v>28</v>
      </c>
      <c r="CW32" s="83">
        <f t="shared" si="104"/>
        <v>-4</v>
      </c>
      <c r="CX32" s="81">
        <f t="shared" si="64"/>
        <v>1</v>
      </c>
      <c r="CY32" s="96">
        <f t="shared" si="65"/>
        <v>21.25</v>
      </c>
      <c r="CZ32" s="82">
        <f t="shared" si="66"/>
        <v>111.25</v>
      </c>
      <c r="DA32" s="111">
        <f t="shared" si="67"/>
        <v>3</v>
      </c>
      <c r="DB32" s="112">
        <f t="shared" si="68"/>
        <v>0</v>
      </c>
      <c r="DC32" s="83">
        <v>28</v>
      </c>
      <c r="DD32" s="83">
        <f t="shared" si="105"/>
        <v>-6</v>
      </c>
      <c r="DE32" s="81">
        <f t="shared" si="69"/>
        <v>3</v>
      </c>
      <c r="DF32" s="96">
        <f t="shared" si="70"/>
        <v>20</v>
      </c>
      <c r="DG32" s="82">
        <f t="shared" si="71"/>
        <v>131.25</v>
      </c>
      <c r="DH32" s="111">
        <f t="shared" si="72"/>
        <v>3</v>
      </c>
      <c r="DI32" s="112">
        <f t="shared" si="73"/>
        <v>0</v>
      </c>
      <c r="DJ32" s="83">
        <v>28</v>
      </c>
      <c r="DK32" s="83">
        <f t="shared" si="106"/>
        <v>-5</v>
      </c>
      <c r="DL32" s="81">
        <f t="shared" si="74"/>
        <v>2</v>
      </c>
      <c r="DM32" s="96">
        <f t="shared" si="75"/>
        <v>23</v>
      </c>
      <c r="DN32" s="82">
        <f t="shared" si="76"/>
        <v>154.25</v>
      </c>
      <c r="DO32" s="111">
        <f t="shared" si="77"/>
        <v>2</v>
      </c>
      <c r="DP32" s="112">
        <f t="shared" si="78"/>
        <v>0.25</v>
      </c>
      <c r="DQ32" s="112">
        <v>28</v>
      </c>
      <c r="DR32" s="83">
        <f t="shared" si="107"/>
        <v>-3</v>
      </c>
      <c r="DS32" s="81">
        <f t="shared" si="79"/>
        <v>2</v>
      </c>
      <c r="DT32" s="82">
        <f t="shared" si="108"/>
        <v>23</v>
      </c>
      <c r="DU32" s="82">
        <f t="shared" si="80"/>
        <v>177.25</v>
      </c>
      <c r="DV32" s="84">
        <f t="shared" si="81"/>
        <v>3</v>
      </c>
      <c r="DW32" s="112">
        <f t="shared" si="82"/>
        <v>0.25</v>
      </c>
      <c r="DX32" s="83">
        <v>28</v>
      </c>
      <c r="DY32" s="83">
        <f t="shared" si="109"/>
        <v>-3</v>
      </c>
      <c r="DZ32" s="81" t="e">
        <f t="shared" si="83"/>
        <v>#VALUE!</v>
      </c>
      <c r="EA32" s="96" t="str">
        <f t="shared" si="110"/>
        <v xml:space="preserve"> </v>
      </c>
      <c r="EB32" s="82" t="str">
        <f t="shared" si="84"/>
        <v xml:space="preserve"> </v>
      </c>
      <c r="EC32" s="84" t="str">
        <f t="shared" si="85"/>
        <v xml:space="preserve"> </v>
      </c>
      <c r="ED32" s="112" t="str">
        <f t="shared" si="86"/>
        <v xml:space="preserve"> </v>
      </c>
      <c r="EE32" s="83">
        <v>28</v>
      </c>
      <c r="EF32" s="83">
        <f t="shared" si="111"/>
        <v>-27</v>
      </c>
      <c r="EG32" s="81" t="e">
        <f t="shared" si="87"/>
        <v>#VALUE!</v>
      </c>
      <c r="EH32" s="96" t="str">
        <f t="shared" si="112"/>
        <v xml:space="preserve"> </v>
      </c>
      <c r="EI32" s="82" t="str">
        <f t="shared" si="88"/>
        <v xml:space="preserve"> </v>
      </c>
      <c r="EJ32" s="84" t="str">
        <f t="shared" si="89"/>
        <v xml:space="preserve"> </v>
      </c>
      <c r="EK32" s="112" t="str">
        <f t="shared" si="90"/>
        <v xml:space="preserve"> </v>
      </c>
      <c r="EL32" s="83">
        <v>28</v>
      </c>
      <c r="EM32" s="83">
        <f t="shared" si="113"/>
        <v>-27</v>
      </c>
      <c r="EN32" s="86">
        <f t="shared" si="91"/>
        <v>-16</v>
      </c>
      <c r="EO32" s="65"/>
      <c r="EP32" s="87">
        <f t="shared" si="92"/>
        <v>161.25</v>
      </c>
      <c r="EQ32" s="88">
        <f t="shared" si="93"/>
        <v>3</v>
      </c>
      <c r="ER32" s="89">
        <f t="shared" si="94"/>
        <v>22</v>
      </c>
      <c r="ES32" s="90">
        <f t="shared" si="95"/>
        <v>0</v>
      </c>
      <c r="ET32" s="91">
        <v>28</v>
      </c>
      <c r="EU32" s="91">
        <v>1</v>
      </c>
      <c r="EV32" s="84">
        <f t="shared" si="96"/>
        <v>3</v>
      </c>
      <c r="EW32" s="92" t="str">
        <f t="shared" si="97"/>
        <v>Валентин Ганкин</v>
      </c>
      <c r="EX32" s="93">
        <f t="shared" si="98"/>
        <v>4</v>
      </c>
    </row>
    <row r="33" spans="1:154" s="98" customFormat="1" ht="12.75" customHeight="1">
      <c r="A33" s="66">
        <v>29</v>
      </c>
      <c r="B33" s="48" t="s">
        <v>98</v>
      </c>
      <c r="C33" s="67">
        <v>17.2</v>
      </c>
      <c r="D33" s="67">
        <v>7.5</v>
      </c>
      <c r="E33" s="67">
        <v>17.100000000000001</v>
      </c>
      <c r="F33" s="67">
        <v>6.45</v>
      </c>
      <c r="G33" s="134">
        <v>14.21</v>
      </c>
      <c r="H33" s="67">
        <v>2.8</v>
      </c>
      <c r="I33" s="68">
        <v>13.6</v>
      </c>
      <c r="J33" s="69">
        <f t="shared" si="117"/>
        <v>119.64750000000001</v>
      </c>
      <c r="K33" s="129">
        <f t="shared" si="0"/>
        <v>53.376989999999992</v>
      </c>
      <c r="L33" s="70">
        <f t="shared" si="116"/>
        <v>50.629705882352937</v>
      </c>
      <c r="M33" s="130"/>
      <c r="N33" s="130"/>
      <c r="O33" s="135" t="s">
        <v>99</v>
      </c>
      <c r="P33" s="135" t="s">
        <v>100</v>
      </c>
      <c r="Q33" s="73">
        <f t="shared" si="2"/>
        <v>53.376989999999992</v>
      </c>
      <c r="R33" s="73">
        <f>SUM(L33:O33)*гандикап</f>
        <v>50.629705882352937</v>
      </c>
      <c r="S33" s="74">
        <v>1</v>
      </c>
      <c r="T33" s="74" t="s">
        <v>2</v>
      </c>
      <c r="U33" s="75">
        <v>30</v>
      </c>
      <c r="V33" s="76">
        <f t="shared" si="4"/>
        <v>1.0001339704786563</v>
      </c>
      <c r="W33" s="76">
        <f t="shared" si="5"/>
        <v>1.0001183569760039</v>
      </c>
      <c r="X33" s="76">
        <f t="shared" si="6"/>
        <v>0.99619521900771768</v>
      </c>
      <c r="Y33" s="99">
        <v>0.57133101851851853</v>
      </c>
      <c r="Z33" s="78">
        <f t="shared" si="7"/>
        <v>0.12688657407407411</v>
      </c>
      <c r="AA33" s="79">
        <f t="shared" si="8"/>
        <v>4</v>
      </c>
      <c r="AB33" s="78">
        <f t="shared" si="9"/>
        <v>0.12640379844886124</v>
      </c>
      <c r="AC33" s="79">
        <f t="shared" si="10"/>
        <v>4</v>
      </c>
      <c r="AD33" s="99">
        <v>0.5174305555555555</v>
      </c>
      <c r="AE33" s="78">
        <f t="shared" si="11"/>
        <v>0.14729166666666665</v>
      </c>
      <c r="AF33" s="79">
        <f t="shared" si="12"/>
        <v>7</v>
      </c>
      <c r="AG33" s="78">
        <f t="shared" si="13"/>
        <v>0.14673125413301175</v>
      </c>
      <c r="AH33" s="79">
        <f t="shared" si="14"/>
        <v>6</v>
      </c>
      <c r="AI33" s="99">
        <v>6.4340277777777774E-2</v>
      </c>
      <c r="AJ33" s="78">
        <f t="shared" si="15"/>
        <v>0.71710648148605172</v>
      </c>
      <c r="AK33" s="79">
        <f t="shared" si="16"/>
        <v>4</v>
      </c>
      <c r="AL33" s="78">
        <f t="shared" si="17"/>
        <v>0.71437804837585117</v>
      </c>
      <c r="AM33" s="79">
        <f t="shared" si="18"/>
        <v>4</v>
      </c>
      <c r="AN33" s="77">
        <v>0.74739583333333337</v>
      </c>
      <c r="AO33" s="78">
        <f t="shared" si="19"/>
        <v>8.767361111111116E-2</v>
      </c>
      <c r="AP33" s="79">
        <f t="shared" si="20"/>
        <v>8</v>
      </c>
      <c r="AQ33" s="78">
        <f t="shared" si="21"/>
        <v>8.7683987894597623E-2</v>
      </c>
      <c r="AR33" s="79">
        <f t="shared" si="22"/>
        <v>8</v>
      </c>
      <c r="AS33" s="99">
        <f>AS19</f>
        <v>0.81712962962962965</v>
      </c>
      <c r="AT33" s="78">
        <f t="shared" si="23"/>
        <v>5.6712962962963021E-2</v>
      </c>
      <c r="AU33" s="79">
        <f t="shared" si="24"/>
        <v>18</v>
      </c>
      <c r="AV33" s="78">
        <f t="shared" si="25"/>
        <v>5.6497182559465529E-2</v>
      </c>
      <c r="AW33" s="79">
        <f t="shared" si="26"/>
        <v>18</v>
      </c>
      <c r="AX33" s="99">
        <v>0.73646990740740748</v>
      </c>
      <c r="AY33" s="78">
        <f t="shared" si="27"/>
        <v>8.3692129629629686E-2</v>
      </c>
      <c r="AZ33" s="79">
        <f t="shared" si="28"/>
        <v>9</v>
      </c>
      <c r="BA33" s="78">
        <f t="shared" si="29"/>
        <v>8.3373699405611248E-2</v>
      </c>
      <c r="BB33" s="79">
        <f t="shared" si="30"/>
        <v>8</v>
      </c>
      <c r="BC33" s="99">
        <v>0.67800925925925926</v>
      </c>
      <c r="BD33" s="78">
        <f t="shared" si="31"/>
        <v>0.24745370370370368</v>
      </c>
      <c r="BE33" s="79">
        <f t="shared" si="32"/>
        <v>7</v>
      </c>
      <c r="BF33" s="78">
        <f t="shared" si="33"/>
        <v>0.24651219655538195</v>
      </c>
      <c r="BG33" s="79">
        <f t="shared" si="34"/>
        <v>7</v>
      </c>
      <c r="BH33" s="77">
        <v>0.55811342592592594</v>
      </c>
      <c r="BI33" s="78">
        <f t="shared" si="35"/>
        <v>0.12964120370370374</v>
      </c>
      <c r="BJ33" s="79">
        <f t="shared" si="36"/>
        <v>11</v>
      </c>
      <c r="BK33" s="78">
        <f t="shared" si="37"/>
        <v>0.12965654764453963</v>
      </c>
      <c r="BL33" s="79">
        <f t="shared" si="38"/>
        <v>12</v>
      </c>
      <c r="BM33" s="77"/>
      <c r="BN33" s="78" t="str">
        <f t="shared" si="39"/>
        <v/>
      </c>
      <c r="BO33" s="79">
        <f t="shared" si="40"/>
        <v>0</v>
      </c>
      <c r="BP33" s="78" t="str">
        <f t="shared" si="41"/>
        <v xml:space="preserve"> </v>
      </c>
      <c r="BQ33" s="79" t="e">
        <f t="shared" si="42"/>
        <v>#VALUE!</v>
      </c>
      <c r="BR33" s="99"/>
      <c r="BS33" s="78" t="str">
        <f t="shared" si="43"/>
        <v/>
      </c>
      <c r="BT33" s="79">
        <f t="shared" si="44"/>
        <v>0</v>
      </c>
      <c r="BU33" s="78" t="str">
        <f t="shared" si="45"/>
        <v xml:space="preserve"> </v>
      </c>
      <c r="BV33" s="79" t="e">
        <f t="shared" si="46"/>
        <v>#VALUE!</v>
      </c>
      <c r="BW33" s="33"/>
      <c r="BX33" s="80">
        <f t="shared" si="47"/>
        <v>30</v>
      </c>
      <c r="BY33" s="81">
        <f t="shared" si="48"/>
        <v>4</v>
      </c>
      <c r="BZ33" s="96">
        <f t="shared" si="49"/>
        <v>24</v>
      </c>
      <c r="CA33" s="83">
        <v>29</v>
      </c>
      <c r="CB33" s="83">
        <f t="shared" si="100"/>
        <v>-1</v>
      </c>
      <c r="CC33" s="81">
        <f t="shared" si="50"/>
        <v>6</v>
      </c>
      <c r="CD33" s="96">
        <f t="shared" si="51"/>
        <v>12</v>
      </c>
      <c r="CE33" s="82">
        <f t="shared" si="52"/>
        <v>36</v>
      </c>
      <c r="CF33" s="111">
        <f t="shared" si="53"/>
        <v>3</v>
      </c>
      <c r="CG33" s="112">
        <f t="shared" si="54"/>
        <v>0</v>
      </c>
      <c r="CH33" s="83">
        <v>29</v>
      </c>
      <c r="CI33" s="83">
        <f t="shared" si="101"/>
        <v>-11</v>
      </c>
      <c r="CJ33" s="81">
        <f t="shared" si="55"/>
        <v>4</v>
      </c>
      <c r="CK33" s="174">
        <f t="shared" si="102"/>
        <v>32</v>
      </c>
      <c r="CL33" s="82">
        <f t="shared" si="56"/>
        <v>68</v>
      </c>
      <c r="CM33" s="111">
        <f t="shared" si="57"/>
        <v>4</v>
      </c>
      <c r="CN33" s="112">
        <f t="shared" si="58"/>
        <v>0</v>
      </c>
      <c r="CO33" s="83">
        <v>29</v>
      </c>
      <c r="CP33" s="83">
        <f t="shared" si="103"/>
        <v>-9</v>
      </c>
      <c r="CQ33" s="81">
        <f t="shared" si="59"/>
        <v>8</v>
      </c>
      <c r="CR33" s="96">
        <f t="shared" si="60"/>
        <v>16</v>
      </c>
      <c r="CS33" s="82">
        <f t="shared" si="61"/>
        <v>84</v>
      </c>
      <c r="CT33" s="111">
        <f t="shared" si="62"/>
        <v>4</v>
      </c>
      <c r="CU33" s="112">
        <f t="shared" si="63"/>
        <v>0</v>
      </c>
      <c r="CV33" s="83">
        <v>29</v>
      </c>
      <c r="CW33" s="83">
        <f t="shared" si="104"/>
        <v>-5</v>
      </c>
      <c r="CX33" s="81">
        <f t="shared" si="64"/>
        <v>18</v>
      </c>
      <c r="CY33" s="96">
        <f t="shared" si="65"/>
        <v>4</v>
      </c>
      <c r="CZ33" s="82">
        <f t="shared" si="66"/>
        <v>88</v>
      </c>
      <c r="DA33" s="111">
        <f t="shared" si="67"/>
        <v>7</v>
      </c>
      <c r="DB33" s="112">
        <f t="shared" si="68"/>
        <v>0</v>
      </c>
      <c r="DC33" s="83">
        <v>29</v>
      </c>
      <c r="DD33" s="83">
        <f t="shared" si="105"/>
        <v>-7</v>
      </c>
      <c r="DE33" s="81">
        <f t="shared" si="69"/>
        <v>8</v>
      </c>
      <c r="DF33" s="96">
        <f t="shared" si="70"/>
        <v>15</v>
      </c>
      <c r="DG33" s="82">
        <f t="shared" si="71"/>
        <v>103</v>
      </c>
      <c r="DH33" s="111">
        <f t="shared" si="72"/>
        <v>7</v>
      </c>
      <c r="DI33" s="112">
        <f t="shared" si="73"/>
        <v>0</v>
      </c>
      <c r="DJ33" s="83">
        <v>29</v>
      </c>
      <c r="DK33" s="83">
        <f t="shared" si="106"/>
        <v>-6</v>
      </c>
      <c r="DL33" s="81">
        <f t="shared" si="74"/>
        <v>7</v>
      </c>
      <c r="DM33" s="96">
        <f t="shared" si="75"/>
        <v>18</v>
      </c>
      <c r="DN33" s="82">
        <f t="shared" si="76"/>
        <v>121</v>
      </c>
      <c r="DO33" s="111">
        <f t="shared" si="77"/>
        <v>7</v>
      </c>
      <c r="DP33" s="112">
        <f t="shared" si="78"/>
        <v>0.25</v>
      </c>
      <c r="DQ33" s="112">
        <v>29</v>
      </c>
      <c r="DR33" s="83">
        <f t="shared" si="107"/>
        <v>-4</v>
      </c>
      <c r="DS33" s="81">
        <f t="shared" si="79"/>
        <v>12</v>
      </c>
      <c r="DT33" s="82">
        <f t="shared" si="108"/>
        <v>13</v>
      </c>
      <c r="DU33" s="82">
        <f t="shared" si="80"/>
        <v>134</v>
      </c>
      <c r="DV33" s="84">
        <f t="shared" si="81"/>
        <v>7</v>
      </c>
      <c r="DW33" s="112">
        <f t="shared" si="82"/>
        <v>0.25</v>
      </c>
      <c r="DX33" s="83">
        <v>29</v>
      </c>
      <c r="DY33" s="83">
        <f t="shared" si="109"/>
        <v>-4</v>
      </c>
      <c r="DZ33" s="81" t="e">
        <f t="shared" si="83"/>
        <v>#VALUE!</v>
      </c>
      <c r="EA33" s="96" t="str">
        <f t="shared" si="110"/>
        <v xml:space="preserve"> </v>
      </c>
      <c r="EB33" s="82" t="str">
        <f t="shared" si="84"/>
        <v xml:space="preserve"> </v>
      </c>
      <c r="EC33" s="84" t="str">
        <f t="shared" si="85"/>
        <v xml:space="preserve"> </v>
      </c>
      <c r="ED33" s="112" t="str">
        <f t="shared" si="86"/>
        <v xml:space="preserve"> </v>
      </c>
      <c r="EE33" s="83">
        <v>29</v>
      </c>
      <c r="EF33" s="83">
        <f t="shared" si="111"/>
        <v>-28</v>
      </c>
      <c r="EG33" s="81" t="e">
        <f t="shared" si="87"/>
        <v>#VALUE!</v>
      </c>
      <c r="EH33" s="96" t="str">
        <f t="shared" si="112"/>
        <v xml:space="preserve"> </v>
      </c>
      <c r="EI33" s="82" t="str">
        <f t="shared" si="88"/>
        <v xml:space="preserve"> </v>
      </c>
      <c r="EJ33" s="84" t="str">
        <f t="shared" si="89"/>
        <v xml:space="preserve"> </v>
      </c>
      <c r="EK33" s="112" t="str">
        <f t="shared" si="90"/>
        <v xml:space="preserve"> </v>
      </c>
      <c r="EL33" s="83">
        <v>29</v>
      </c>
      <c r="EM33" s="83">
        <f t="shared" si="113"/>
        <v>-28</v>
      </c>
      <c r="EN33" s="86">
        <f t="shared" si="91"/>
        <v>-4</v>
      </c>
      <c r="EO33" s="65">
        <v>2</v>
      </c>
      <c r="EP33" s="87">
        <f t="shared" si="92"/>
        <v>132</v>
      </c>
      <c r="EQ33" s="88">
        <f t="shared" si="93"/>
        <v>6</v>
      </c>
      <c r="ER33" s="89">
        <f t="shared" si="94"/>
        <v>67</v>
      </c>
      <c r="ES33" s="90">
        <f t="shared" si="95"/>
        <v>0</v>
      </c>
      <c r="ET33" s="91">
        <v>29</v>
      </c>
      <c r="EU33" s="91">
        <v>1</v>
      </c>
      <c r="EV33" s="84">
        <f t="shared" si="96"/>
        <v>6</v>
      </c>
      <c r="EW33" s="92" t="str">
        <f t="shared" si="97"/>
        <v>Алексей Москвин</v>
      </c>
      <c r="EX33" s="93">
        <f t="shared" si="98"/>
        <v>30</v>
      </c>
    </row>
    <row r="34" spans="1:154" s="98" customFormat="1" ht="12.75" customHeight="1">
      <c r="A34" s="66">
        <v>30</v>
      </c>
      <c r="B34" s="72" t="s">
        <v>106</v>
      </c>
      <c r="C34" s="123"/>
      <c r="D34" s="123"/>
      <c r="E34" s="123"/>
      <c r="F34" s="124"/>
      <c r="G34" s="124"/>
      <c r="H34" s="124"/>
      <c r="I34" s="125"/>
      <c r="J34" s="69"/>
      <c r="K34" s="70">
        <v>45</v>
      </c>
      <c r="L34" s="70">
        <v>45</v>
      </c>
      <c r="M34" s="48"/>
      <c r="N34" s="48"/>
      <c r="O34" s="136" t="s">
        <v>101</v>
      </c>
      <c r="P34" s="95" t="s">
        <v>102</v>
      </c>
      <c r="Q34" s="73">
        <f t="shared" si="2"/>
        <v>45</v>
      </c>
      <c r="R34" s="73">
        <f>SUM(L34:N34)*гандикап</f>
        <v>45</v>
      </c>
      <c r="S34" s="74">
        <v>1</v>
      </c>
      <c r="T34" s="74" t="s">
        <v>2</v>
      </c>
      <c r="U34" s="75">
        <v>27</v>
      </c>
      <c r="V34" s="76">
        <f t="shared" si="4"/>
        <v>1.0108586563772175</v>
      </c>
      <c r="W34" s="76">
        <f t="shared" si="5"/>
        <v>1.0095811673916626</v>
      </c>
      <c r="X34" s="76">
        <f t="shared" si="6"/>
        <v>1.0082025821554521</v>
      </c>
      <c r="Y34" s="99">
        <f>Y6</f>
        <v>0.65182870370370372</v>
      </c>
      <c r="Z34" s="78">
        <f t="shared" si="7"/>
        <v>0.2073842592592593</v>
      </c>
      <c r="AA34" s="79">
        <f t="shared" si="8"/>
        <v>12</v>
      </c>
      <c r="AB34" s="78">
        <f t="shared" si="9"/>
        <v>0.20908534568358095</v>
      </c>
      <c r="AC34" s="79">
        <f t="shared" si="10"/>
        <v>13</v>
      </c>
      <c r="AD34" s="99">
        <v>0.48958333333333331</v>
      </c>
      <c r="AE34" s="78">
        <f t="shared" si="11"/>
        <v>0.11944444444444446</v>
      </c>
      <c r="AF34" s="79">
        <f t="shared" si="12"/>
        <v>1</v>
      </c>
      <c r="AG34" s="78">
        <f t="shared" si="13"/>
        <v>0.12042419731301235</v>
      </c>
      <c r="AH34" s="79">
        <f t="shared" si="14"/>
        <v>1</v>
      </c>
      <c r="AI34" s="77" t="s">
        <v>145</v>
      </c>
      <c r="AJ34" s="78" t="str">
        <f t="shared" si="15"/>
        <v xml:space="preserve"> </v>
      </c>
      <c r="AK34" s="79" t="str">
        <f t="shared" si="16"/>
        <v>n/s</v>
      </c>
      <c r="AL34" s="78" t="str">
        <f t="shared" si="17"/>
        <v xml:space="preserve"> </v>
      </c>
      <c r="AM34" s="79" t="str">
        <f t="shared" si="18"/>
        <v>n/s</v>
      </c>
      <c r="AN34" s="77">
        <v>0.71986111111111117</v>
      </c>
      <c r="AO34" s="78">
        <f t="shared" si="19"/>
        <v>6.0138888888888964E-2</v>
      </c>
      <c r="AP34" s="79">
        <f t="shared" si="20"/>
        <v>1</v>
      </c>
      <c r="AQ34" s="78">
        <f t="shared" si="21"/>
        <v>6.0715089650082009E-2</v>
      </c>
      <c r="AR34" s="79">
        <f t="shared" si="22"/>
        <v>1</v>
      </c>
      <c r="AS34" s="99">
        <f>AS19</f>
        <v>0.81712962962962965</v>
      </c>
      <c r="AT34" s="78">
        <f t="shared" si="23"/>
        <v>5.6712962962963021E-2</v>
      </c>
      <c r="AU34" s="79">
        <f t="shared" si="24"/>
        <v>18</v>
      </c>
      <c r="AV34" s="78">
        <f t="shared" si="25"/>
        <v>5.7178155700945837E-2</v>
      </c>
      <c r="AW34" s="79">
        <f t="shared" si="26"/>
        <v>20</v>
      </c>
      <c r="AX34" s="99">
        <v>0.72060185185185188</v>
      </c>
      <c r="AY34" s="78">
        <f t="shared" si="27"/>
        <v>6.7824074074074092E-2</v>
      </c>
      <c r="AZ34" s="79">
        <f t="shared" si="28"/>
        <v>1</v>
      </c>
      <c r="BA34" s="78">
        <f t="shared" si="29"/>
        <v>6.8380406613784153E-2</v>
      </c>
      <c r="BB34" s="79">
        <f t="shared" si="30"/>
        <v>1</v>
      </c>
      <c r="BC34" s="99">
        <v>0.64236111111111105</v>
      </c>
      <c r="BD34" s="78">
        <f t="shared" si="31"/>
        <v>0.21180555555555547</v>
      </c>
      <c r="BE34" s="79">
        <f t="shared" si="32"/>
        <v>1</v>
      </c>
      <c r="BF34" s="78">
        <f t="shared" si="33"/>
        <v>0.21354290802598108</v>
      </c>
      <c r="BG34" s="79">
        <f t="shared" si="34"/>
        <v>1</v>
      </c>
      <c r="BH34" s="77">
        <f>BH19</f>
        <v>0.5712962962962963</v>
      </c>
      <c r="BI34" s="78">
        <f t="shared" si="35"/>
        <v>0.1428240740740741</v>
      </c>
      <c r="BJ34" s="79">
        <f t="shared" si="36"/>
        <v>23</v>
      </c>
      <c r="BK34" s="78">
        <f t="shared" si="37"/>
        <v>0.14419249543533702</v>
      </c>
      <c r="BL34" s="79">
        <f t="shared" si="38"/>
        <v>24</v>
      </c>
      <c r="BM34" s="77"/>
      <c r="BN34" s="78" t="str">
        <f t="shared" si="39"/>
        <v/>
      </c>
      <c r="BO34" s="79">
        <f t="shared" si="40"/>
        <v>0</v>
      </c>
      <c r="BP34" s="78" t="str">
        <f t="shared" si="41"/>
        <v xml:space="preserve"> </v>
      </c>
      <c r="BQ34" s="79" t="e">
        <f t="shared" si="42"/>
        <v>#VALUE!</v>
      </c>
      <c r="BR34" s="99"/>
      <c r="BS34" s="78" t="str">
        <f t="shared" si="43"/>
        <v/>
      </c>
      <c r="BT34" s="79">
        <f t="shared" si="44"/>
        <v>0</v>
      </c>
      <c r="BU34" s="78" t="str">
        <f t="shared" si="45"/>
        <v xml:space="preserve"> </v>
      </c>
      <c r="BV34" s="79" t="e">
        <f t="shared" si="46"/>
        <v>#VALUE!</v>
      </c>
      <c r="BW34" s="33"/>
      <c r="BX34" s="80">
        <f t="shared" si="47"/>
        <v>27</v>
      </c>
      <c r="BY34" s="81">
        <f t="shared" si="48"/>
        <v>13</v>
      </c>
      <c r="BZ34" s="96">
        <f t="shared" si="49"/>
        <v>15</v>
      </c>
      <c r="CA34" s="83">
        <v>30</v>
      </c>
      <c r="CB34" s="83">
        <f t="shared" si="100"/>
        <v>-2</v>
      </c>
      <c r="CC34" s="81">
        <f t="shared" si="50"/>
        <v>1</v>
      </c>
      <c r="CD34" s="96">
        <f t="shared" si="51"/>
        <v>17.25</v>
      </c>
      <c r="CE34" s="82">
        <f t="shared" si="52"/>
        <v>32.25</v>
      </c>
      <c r="CF34" s="111">
        <f t="shared" si="53"/>
        <v>7</v>
      </c>
      <c r="CG34" s="112">
        <f t="shared" si="54"/>
        <v>0</v>
      </c>
      <c r="CH34" s="83">
        <v>30</v>
      </c>
      <c r="CI34" s="83">
        <f t="shared" si="101"/>
        <v>-12</v>
      </c>
      <c r="CJ34" s="81" t="str">
        <f t="shared" si="55"/>
        <v>n/s</v>
      </c>
      <c r="CK34" s="174">
        <f t="shared" si="102"/>
        <v>0</v>
      </c>
      <c r="CL34" s="82">
        <f t="shared" si="56"/>
        <v>32.25</v>
      </c>
      <c r="CM34" s="111">
        <f t="shared" si="57"/>
        <v>11</v>
      </c>
      <c r="CN34" s="112">
        <f t="shared" si="58"/>
        <v>0</v>
      </c>
      <c r="CO34" s="83">
        <v>30</v>
      </c>
      <c r="CP34" s="83">
        <f t="shared" si="103"/>
        <v>-10</v>
      </c>
      <c r="CQ34" s="81">
        <f t="shared" si="59"/>
        <v>1</v>
      </c>
      <c r="CR34" s="96">
        <f t="shared" si="60"/>
        <v>23.25</v>
      </c>
      <c r="CS34" s="82">
        <f t="shared" si="61"/>
        <v>55.5</v>
      </c>
      <c r="CT34" s="111">
        <f t="shared" si="62"/>
        <v>10</v>
      </c>
      <c r="CU34" s="112">
        <f t="shared" si="63"/>
        <v>0</v>
      </c>
      <c r="CV34" s="83">
        <v>30</v>
      </c>
      <c r="CW34" s="83">
        <f t="shared" si="104"/>
        <v>-6</v>
      </c>
      <c r="CX34" s="81">
        <f t="shared" si="64"/>
        <v>20</v>
      </c>
      <c r="CY34" s="96">
        <f t="shared" si="65"/>
        <v>2</v>
      </c>
      <c r="CZ34" s="82">
        <f t="shared" si="66"/>
        <v>57.5</v>
      </c>
      <c r="DA34" s="111">
        <f t="shared" si="67"/>
        <v>11</v>
      </c>
      <c r="DB34" s="112">
        <f t="shared" si="68"/>
        <v>0</v>
      </c>
      <c r="DC34" s="83">
        <v>30</v>
      </c>
      <c r="DD34" s="83">
        <f t="shared" si="105"/>
        <v>-8</v>
      </c>
      <c r="DE34" s="81">
        <f t="shared" si="69"/>
        <v>1</v>
      </c>
      <c r="DF34" s="96">
        <f t="shared" si="70"/>
        <v>22.25</v>
      </c>
      <c r="DG34" s="82">
        <f t="shared" si="71"/>
        <v>79.75</v>
      </c>
      <c r="DH34" s="111">
        <f t="shared" si="72"/>
        <v>9</v>
      </c>
      <c r="DI34" s="112">
        <f t="shared" si="73"/>
        <v>0</v>
      </c>
      <c r="DJ34" s="83">
        <v>30</v>
      </c>
      <c r="DK34" s="83">
        <f t="shared" si="106"/>
        <v>-7</v>
      </c>
      <c r="DL34" s="81">
        <f t="shared" si="74"/>
        <v>1</v>
      </c>
      <c r="DM34" s="96">
        <f t="shared" si="75"/>
        <v>24.25</v>
      </c>
      <c r="DN34" s="82">
        <f t="shared" si="76"/>
        <v>104</v>
      </c>
      <c r="DO34" s="111">
        <f t="shared" si="77"/>
        <v>9</v>
      </c>
      <c r="DP34" s="112">
        <f t="shared" si="78"/>
        <v>0</v>
      </c>
      <c r="DQ34" s="112">
        <v>30</v>
      </c>
      <c r="DR34" s="83">
        <f t="shared" si="107"/>
        <v>-5</v>
      </c>
      <c r="DS34" s="81">
        <f t="shared" si="79"/>
        <v>24</v>
      </c>
      <c r="DT34" s="82">
        <f t="shared" si="108"/>
        <v>1</v>
      </c>
      <c r="DU34" s="82">
        <f t="shared" si="80"/>
        <v>105</v>
      </c>
      <c r="DV34" s="84">
        <f t="shared" si="81"/>
        <v>9</v>
      </c>
      <c r="DW34" s="112">
        <f t="shared" si="82"/>
        <v>0</v>
      </c>
      <c r="DX34" s="83">
        <v>30</v>
      </c>
      <c r="DY34" s="83">
        <f t="shared" si="109"/>
        <v>-5</v>
      </c>
      <c r="DZ34" s="81" t="e">
        <f t="shared" si="83"/>
        <v>#VALUE!</v>
      </c>
      <c r="EA34" s="96" t="str">
        <f t="shared" si="110"/>
        <v xml:space="preserve"> </v>
      </c>
      <c r="EB34" s="82" t="str">
        <f t="shared" si="84"/>
        <v xml:space="preserve"> </v>
      </c>
      <c r="EC34" s="84" t="str">
        <f t="shared" si="85"/>
        <v xml:space="preserve"> </v>
      </c>
      <c r="ED34" s="112" t="str">
        <f t="shared" si="86"/>
        <v xml:space="preserve"> </v>
      </c>
      <c r="EE34" s="83">
        <v>30</v>
      </c>
      <c r="EF34" s="83">
        <f t="shared" si="111"/>
        <v>-29</v>
      </c>
      <c r="EG34" s="81" t="e">
        <f t="shared" si="87"/>
        <v>#VALUE!</v>
      </c>
      <c r="EH34" s="96" t="str">
        <f t="shared" si="112"/>
        <v xml:space="preserve"> </v>
      </c>
      <c r="EI34" s="82" t="str">
        <f t="shared" si="88"/>
        <v xml:space="preserve"> </v>
      </c>
      <c r="EJ34" s="84" t="str">
        <f t="shared" si="89"/>
        <v xml:space="preserve"> </v>
      </c>
      <c r="EK34" s="112" t="str">
        <f t="shared" si="90"/>
        <v xml:space="preserve"> </v>
      </c>
      <c r="EL34" s="83">
        <v>30</v>
      </c>
      <c r="EM34" s="83">
        <f t="shared" si="113"/>
        <v>-29</v>
      </c>
      <c r="EN34" s="86">
        <f t="shared" si="91"/>
        <v>-1</v>
      </c>
      <c r="EO34" s="65"/>
      <c r="EP34" s="87">
        <f t="shared" si="92"/>
        <v>104</v>
      </c>
      <c r="EQ34" s="88">
        <f t="shared" si="93"/>
        <v>9</v>
      </c>
      <c r="ER34" s="89">
        <f t="shared" si="94"/>
        <v>80</v>
      </c>
      <c r="ES34" s="90">
        <f t="shared" si="95"/>
        <v>-99</v>
      </c>
      <c r="ET34" s="91">
        <v>30</v>
      </c>
      <c r="EU34" s="91">
        <v>1</v>
      </c>
      <c r="EV34" s="84">
        <f t="shared" si="96"/>
        <v>9</v>
      </c>
      <c r="EW34" s="92" t="str">
        <f t="shared" si="97"/>
        <v>Сергей Лебедев</v>
      </c>
      <c r="EX34" s="93">
        <f t="shared" si="98"/>
        <v>27</v>
      </c>
    </row>
    <row r="35" spans="1:154" s="98" customFormat="1" ht="12.75" hidden="1" customHeight="1">
      <c r="A35" s="66">
        <v>31</v>
      </c>
      <c r="B35" s="48"/>
      <c r="C35" s="137"/>
      <c r="D35" s="123"/>
      <c r="E35" s="137"/>
      <c r="F35" s="123"/>
      <c r="G35" s="137"/>
      <c r="H35" s="123"/>
      <c r="I35" s="68"/>
      <c r="J35" s="113"/>
      <c r="K35" s="114"/>
      <c r="L35" s="114"/>
      <c r="M35" s="71"/>
      <c r="N35" s="48"/>
      <c r="O35" s="138"/>
      <c r="P35" s="122"/>
      <c r="Q35" s="73">
        <f t="shared" si="2"/>
        <v>0</v>
      </c>
      <c r="R35" s="73">
        <f>SUM(L35:N35)*гандикап</f>
        <v>0</v>
      </c>
      <c r="S35" s="74"/>
      <c r="T35" s="74"/>
      <c r="U35" s="75"/>
      <c r="V35" s="76">
        <f t="shared" si="4"/>
        <v>1.1056266554125818</v>
      </c>
      <c r="W35" s="76">
        <f t="shared" si="5"/>
        <v>1.0921832629055259</v>
      </c>
      <c r="X35" s="76">
        <f t="shared" si="6"/>
        <v>1.0780012224585218</v>
      </c>
      <c r="Y35" s="99"/>
      <c r="Z35" s="78" t="str">
        <f t="shared" si="7"/>
        <v/>
      </c>
      <c r="AA35" s="79" t="str">
        <f t="shared" si="8"/>
        <v>n/s</v>
      </c>
      <c r="AB35" s="78" t="str">
        <f t="shared" si="9"/>
        <v/>
      </c>
      <c r="AC35" s="79" t="str">
        <f t="shared" si="10"/>
        <v>n/s</v>
      </c>
      <c r="AD35" s="99"/>
      <c r="AE35" s="78" t="str">
        <f t="shared" si="11"/>
        <v/>
      </c>
      <c r="AF35" s="79" t="str">
        <f t="shared" si="12"/>
        <v>n/s</v>
      </c>
      <c r="AG35" s="78" t="str">
        <f t="shared" si="13"/>
        <v/>
      </c>
      <c r="AH35" s="79" t="str">
        <f t="shared" si="14"/>
        <v>n/s</v>
      </c>
      <c r="AI35" s="99"/>
      <c r="AJ35" s="78" t="str">
        <f t="shared" si="15"/>
        <v/>
      </c>
      <c r="AK35" s="79" t="str">
        <f t="shared" si="16"/>
        <v>n/s</v>
      </c>
      <c r="AL35" s="78" t="str">
        <f t="shared" si="17"/>
        <v/>
      </c>
      <c r="AM35" s="79" t="str">
        <f t="shared" si="18"/>
        <v>n/s</v>
      </c>
      <c r="AN35" s="99"/>
      <c r="AO35" s="78" t="str">
        <f t="shared" si="19"/>
        <v/>
      </c>
      <c r="AP35" s="79" t="str">
        <f t="shared" si="20"/>
        <v>n/s</v>
      </c>
      <c r="AQ35" s="78" t="str">
        <f t="shared" si="21"/>
        <v/>
      </c>
      <c r="AR35" s="79" t="str">
        <f t="shared" si="22"/>
        <v>n/s</v>
      </c>
      <c r="AS35" s="99"/>
      <c r="AT35" s="78" t="str">
        <f t="shared" si="23"/>
        <v/>
      </c>
      <c r="AU35" s="79" t="str">
        <f t="shared" si="24"/>
        <v>n/s</v>
      </c>
      <c r="AV35" s="78" t="str">
        <f t="shared" si="25"/>
        <v/>
      </c>
      <c r="AW35" s="79" t="str">
        <f t="shared" si="26"/>
        <v>n/s</v>
      </c>
      <c r="AX35" s="99"/>
      <c r="AY35" s="78" t="str">
        <f t="shared" si="27"/>
        <v/>
      </c>
      <c r="AZ35" s="79" t="str">
        <f t="shared" si="28"/>
        <v>n/s</v>
      </c>
      <c r="BA35" s="78" t="str">
        <f t="shared" si="29"/>
        <v/>
      </c>
      <c r="BB35" s="79" t="str">
        <f t="shared" si="30"/>
        <v>n/s</v>
      </c>
      <c r="BC35" s="99"/>
      <c r="BD35" s="78" t="str">
        <f t="shared" si="31"/>
        <v/>
      </c>
      <c r="BE35" s="79" t="str">
        <f t="shared" si="32"/>
        <v>n/s</v>
      </c>
      <c r="BF35" s="78" t="str">
        <f t="shared" si="33"/>
        <v/>
      </c>
      <c r="BG35" s="79" t="str">
        <f t="shared" si="34"/>
        <v>n/s</v>
      </c>
      <c r="BH35" s="99"/>
      <c r="BI35" s="78" t="str">
        <f t="shared" si="35"/>
        <v/>
      </c>
      <c r="BJ35" s="79" t="str">
        <f t="shared" si="36"/>
        <v>n/s</v>
      </c>
      <c r="BK35" s="78" t="str">
        <f t="shared" si="37"/>
        <v/>
      </c>
      <c r="BL35" s="79" t="str">
        <f t="shared" si="38"/>
        <v>n/s</v>
      </c>
      <c r="BM35" s="99"/>
      <c r="BN35" s="78" t="str">
        <f t="shared" si="39"/>
        <v/>
      </c>
      <c r="BO35" s="79" t="str">
        <f t="shared" si="40"/>
        <v>n/s</v>
      </c>
      <c r="BP35" s="78" t="str">
        <f t="shared" si="41"/>
        <v/>
      </c>
      <c r="BQ35" s="79" t="str">
        <f t="shared" si="42"/>
        <v>n/s</v>
      </c>
      <c r="BR35" s="99"/>
      <c r="BS35" s="78" t="str">
        <f t="shared" si="43"/>
        <v/>
      </c>
      <c r="BT35" s="79" t="str">
        <f t="shared" si="44"/>
        <v>n/s</v>
      </c>
      <c r="BU35" s="78" t="str">
        <f t="shared" si="45"/>
        <v/>
      </c>
      <c r="BV35" s="79" t="str">
        <f t="shared" si="46"/>
        <v>n/s</v>
      </c>
      <c r="BW35" s="33"/>
      <c r="BX35" s="80">
        <f t="shared" si="47"/>
        <v>0</v>
      </c>
      <c r="BY35" s="81" t="str">
        <f t="shared" si="48"/>
        <v>n/s</v>
      </c>
      <c r="BZ35" s="96">
        <f t="shared" si="49"/>
        <v>0</v>
      </c>
      <c r="CA35" s="83">
        <v>31</v>
      </c>
      <c r="CB35" s="83">
        <f t="shared" si="100"/>
        <v>-3</v>
      </c>
      <c r="CC35" s="81" t="str">
        <f t="shared" si="50"/>
        <v>n/s</v>
      </c>
      <c r="CD35" s="96">
        <f t="shared" si="51"/>
        <v>0</v>
      </c>
      <c r="CE35" s="82">
        <f t="shared" si="52"/>
        <v>0</v>
      </c>
      <c r="CF35" s="111">
        <f t="shared" si="53"/>
        <v>28</v>
      </c>
      <c r="CG35" s="112">
        <f t="shared" si="54"/>
        <v>0</v>
      </c>
      <c r="CH35" s="83">
        <v>31</v>
      </c>
      <c r="CI35" s="83">
        <f t="shared" si="101"/>
        <v>-13</v>
      </c>
      <c r="CJ35" s="81" t="str">
        <f t="shared" si="55"/>
        <v>n/s</v>
      </c>
      <c r="CK35" s="96">
        <f t="shared" ref="CK35:CK44" si="120">IF(ISNUMBER(CJ35),VLOOKUP(CJ35,$CO$5:$CP$44,2),IF(ISTEXT(CJ35),IF((CJ35="n/f"),0.25,0)," "))</f>
        <v>0</v>
      </c>
      <c r="CL35" s="82">
        <f t="shared" si="56"/>
        <v>0</v>
      </c>
      <c r="CM35" s="111">
        <f t="shared" si="57"/>
        <v>28</v>
      </c>
      <c r="CN35" s="112">
        <f t="shared" si="58"/>
        <v>0</v>
      </c>
      <c r="CO35" s="83">
        <v>31</v>
      </c>
      <c r="CP35" s="83">
        <f t="shared" si="103"/>
        <v>-11</v>
      </c>
      <c r="CQ35" s="81" t="str">
        <f t="shared" si="59"/>
        <v>n/s</v>
      </c>
      <c r="CR35" s="96">
        <f t="shared" si="60"/>
        <v>0</v>
      </c>
      <c r="CS35" s="82">
        <f t="shared" si="61"/>
        <v>0</v>
      </c>
      <c r="CT35" s="111">
        <f t="shared" si="62"/>
        <v>28</v>
      </c>
      <c r="CU35" s="112">
        <f t="shared" si="63"/>
        <v>0</v>
      </c>
      <c r="CV35" s="83">
        <v>31</v>
      </c>
      <c r="CW35" s="83">
        <f t="shared" si="104"/>
        <v>-7</v>
      </c>
      <c r="CX35" s="81" t="str">
        <f t="shared" si="64"/>
        <v>n/s</v>
      </c>
      <c r="CY35" s="96">
        <f t="shared" si="65"/>
        <v>0</v>
      </c>
      <c r="CZ35" s="82">
        <f t="shared" si="66"/>
        <v>0</v>
      </c>
      <c r="DA35" s="111">
        <f t="shared" si="67"/>
        <v>28</v>
      </c>
      <c r="DB35" s="112">
        <f t="shared" si="68"/>
        <v>0</v>
      </c>
      <c r="DC35" s="83">
        <v>31</v>
      </c>
      <c r="DD35" s="83">
        <f t="shared" si="105"/>
        <v>-9</v>
      </c>
      <c r="DE35" s="81" t="str">
        <f t="shared" si="69"/>
        <v>n/s</v>
      </c>
      <c r="DF35" s="96">
        <f t="shared" si="70"/>
        <v>0</v>
      </c>
      <c r="DG35" s="82">
        <f t="shared" si="71"/>
        <v>0</v>
      </c>
      <c r="DH35" s="111">
        <f t="shared" si="72"/>
        <v>28</v>
      </c>
      <c r="DI35" s="112">
        <f t="shared" si="73"/>
        <v>0</v>
      </c>
      <c r="DJ35" s="83">
        <v>31</v>
      </c>
      <c r="DK35" s="83">
        <f t="shared" si="106"/>
        <v>-8</v>
      </c>
      <c r="DL35" s="81" t="str">
        <f t="shared" si="74"/>
        <v>n/s</v>
      </c>
      <c r="DM35" s="96">
        <f t="shared" si="75"/>
        <v>0</v>
      </c>
      <c r="DN35" s="82">
        <f t="shared" si="76"/>
        <v>0</v>
      </c>
      <c r="DO35" s="111">
        <f t="shared" si="77"/>
        <v>30</v>
      </c>
      <c r="DP35" s="112">
        <f t="shared" si="78"/>
        <v>0</v>
      </c>
      <c r="DQ35" s="112">
        <v>31</v>
      </c>
      <c r="DR35" s="83">
        <f t="shared" si="107"/>
        <v>-6</v>
      </c>
      <c r="DS35" s="81" t="str">
        <f t="shared" si="79"/>
        <v>n/s</v>
      </c>
      <c r="DT35" s="82">
        <f t="shared" si="108"/>
        <v>0</v>
      </c>
      <c r="DU35" s="82">
        <f t="shared" si="80"/>
        <v>0</v>
      </c>
      <c r="DV35" s="84">
        <f t="shared" si="81"/>
        <v>30</v>
      </c>
      <c r="DW35" s="112">
        <f t="shared" si="82"/>
        <v>0</v>
      </c>
      <c r="DX35" s="83">
        <v>31</v>
      </c>
      <c r="DY35" s="83">
        <f t="shared" si="109"/>
        <v>-6</v>
      </c>
      <c r="DZ35" s="81" t="str">
        <f t="shared" si="83"/>
        <v>n/s</v>
      </c>
      <c r="EA35" s="96">
        <f t="shared" si="110"/>
        <v>0</v>
      </c>
      <c r="EB35" s="82" t="str">
        <f t="shared" si="84"/>
        <v xml:space="preserve"> </v>
      </c>
      <c r="EC35" s="84" t="str">
        <f t="shared" si="85"/>
        <v xml:space="preserve"> </v>
      </c>
      <c r="ED35" s="112" t="str">
        <f t="shared" si="86"/>
        <v xml:space="preserve"> </v>
      </c>
      <c r="EE35" s="83">
        <v>31</v>
      </c>
      <c r="EF35" s="83">
        <f t="shared" si="111"/>
        <v>-30</v>
      </c>
      <c r="EG35" s="81" t="str">
        <f t="shared" si="87"/>
        <v>n/s</v>
      </c>
      <c r="EH35" s="96">
        <f t="shared" si="112"/>
        <v>0</v>
      </c>
      <c r="EI35" s="82" t="str">
        <f t="shared" si="88"/>
        <v xml:space="preserve"> </v>
      </c>
      <c r="EJ35" s="84" t="str">
        <f t="shared" si="89"/>
        <v xml:space="preserve"> </v>
      </c>
      <c r="EK35" s="112" t="str">
        <f t="shared" si="90"/>
        <v xml:space="preserve"> </v>
      </c>
      <c r="EL35" s="83">
        <v>31</v>
      </c>
      <c r="EM35" s="83">
        <f t="shared" si="113"/>
        <v>-30</v>
      </c>
      <c r="EN35" s="86">
        <f t="shared" si="91"/>
        <v>-99</v>
      </c>
      <c r="EO35" s="65"/>
      <c r="EP35" s="87">
        <f t="shared" si="92"/>
        <v>-99</v>
      </c>
      <c r="EQ35" s="88">
        <f t="shared" si="93"/>
        <v>30</v>
      </c>
      <c r="ER35" s="89">
        <f t="shared" si="94"/>
        <v>177</v>
      </c>
      <c r="ES35" s="90">
        <f t="shared" si="95"/>
        <v>-99</v>
      </c>
      <c r="ET35" s="91">
        <v>31</v>
      </c>
      <c r="EU35" s="91">
        <v>1</v>
      </c>
      <c r="EV35" s="84">
        <f t="shared" si="96"/>
        <v>30</v>
      </c>
      <c r="EW35" s="92">
        <f t="shared" si="97"/>
        <v>0</v>
      </c>
      <c r="EX35" s="93">
        <f t="shared" si="98"/>
        <v>0</v>
      </c>
    </row>
    <row r="36" spans="1:154" s="98" customFormat="1" ht="12.75" hidden="1" customHeight="1">
      <c r="A36" s="66">
        <v>32</v>
      </c>
      <c r="B36" s="48"/>
      <c r="C36" s="87"/>
      <c r="D36" s="139"/>
      <c r="E36" s="67"/>
      <c r="F36" s="67"/>
      <c r="G36" s="67"/>
      <c r="H36" s="67"/>
      <c r="I36" s="68"/>
      <c r="J36" s="113"/>
      <c r="K36" s="114"/>
      <c r="L36" s="114"/>
      <c r="M36" s="48"/>
      <c r="N36" s="122"/>
      <c r="O36" s="122"/>
      <c r="P36" s="122"/>
      <c r="Q36" s="73">
        <f t="shared" si="2"/>
        <v>0</v>
      </c>
      <c r="R36" s="73">
        <f>SUM(L36:N36)*гандикап</f>
        <v>0</v>
      </c>
      <c r="S36" s="74"/>
      <c r="T36" s="74"/>
      <c r="U36" s="80"/>
      <c r="V36" s="76">
        <f t="shared" si="4"/>
        <v>1.1056266554125818</v>
      </c>
      <c r="W36" s="76">
        <f t="shared" si="5"/>
        <v>1.0921832629055259</v>
      </c>
      <c r="X36" s="76">
        <f t="shared" si="6"/>
        <v>1.0780012224585218</v>
      </c>
      <c r="Y36" s="99"/>
      <c r="Z36" s="78" t="str">
        <f t="shared" si="7"/>
        <v/>
      </c>
      <c r="AA36" s="79" t="str">
        <f t="shared" si="8"/>
        <v>n/s</v>
      </c>
      <c r="AB36" s="78" t="str">
        <f t="shared" si="9"/>
        <v/>
      </c>
      <c r="AC36" s="79" t="str">
        <f t="shared" si="10"/>
        <v>n/s</v>
      </c>
      <c r="AD36" s="99"/>
      <c r="AE36" s="78" t="str">
        <f t="shared" si="11"/>
        <v/>
      </c>
      <c r="AF36" s="79" t="str">
        <f t="shared" si="12"/>
        <v>n/s</v>
      </c>
      <c r="AG36" s="78" t="str">
        <f t="shared" si="13"/>
        <v/>
      </c>
      <c r="AH36" s="79" t="str">
        <f t="shared" si="14"/>
        <v>n/s</v>
      </c>
      <c r="AI36" s="99"/>
      <c r="AJ36" s="78" t="str">
        <f t="shared" si="15"/>
        <v/>
      </c>
      <c r="AK36" s="79" t="str">
        <f t="shared" si="16"/>
        <v>n/s</v>
      </c>
      <c r="AL36" s="78" t="str">
        <f t="shared" si="17"/>
        <v/>
      </c>
      <c r="AM36" s="79" t="str">
        <f t="shared" si="18"/>
        <v>n/s</v>
      </c>
      <c r="AN36" s="99"/>
      <c r="AO36" s="78" t="str">
        <f t="shared" si="19"/>
        <v/>
      </c>
      <c r="AP36" s="79" t="str">
        <f t="shared" si="20"/>
        <v>n/s</v>
      </c>
      <c r="AQ36" s="78" t="str">
        <f t="shared" si="21"/>
        <v/>
      </c>
      <c r="AR36" s="79" t="str">
        <f t="shared" si="22"/>
        <v>n/s</v>
      </c>
      <c r="AS36" s="99"/>
      <c r="AT36" s="78" t="str">
        <f t="shared" si="23"/>
        <v/>
      </c>
      <c r="AU36" s="79" t="str">
        <f t="shared" si="24"/>
        <v>n/s</v>
      </c>
      <c r="AV36" s="78" t="str">
        <f t="shared" si="25"/>
        <v/>
      </c>
      <c r="AW36" s="79" t="str">
        <f t="shared" si="26"/>
        <v>n/s</v>
      </c>
      <c r="AX36" s="99"/>
      <c r="AY36" s="78" t="str">
        <f t="shared" si="27"/>
        <v/>
      </c>
      <c r="AZ36" s="79" t="str">
        <f t="shared" si="28"/>
        <v>n/s</v>
      </c>
      <c r="BA36" s="78" t="str">
        <f t="shared" si="29"/>
        <v/>
      </c>
      <c r="BB36" s="79" t="str">
        <f t="shared" si="30"/>
        <v>n/s</v>
      </c>
      <c r="BC36" s="99"/>
      <c r="BD36" s="78" t="str">
        <f t="shared" si="31"/>
        <v/>
      </c>
      <c r="BE36" s="79" t="str">
        <f t="shared" si="32"/>
        <v>n/s</v>
      </c>
      <c r="BF36" s="78" t="str">
        <f t="shared" si="33"/>
        <v/>
      </c>
      <c r="BG36" s="79" t="str">
        <f t="shared" si="34"/>
        <v>n/s</v>
      </c>
      <c r="BH36" s="77"/>
      <c r="BI36" s="78" t="str">
        <f t="shared" si="35"/>
        <v/>
      </c>
      <c r="BJ36" s="79" t="str">
        <f t="shared" si="36"/>
        <v>n/s</v>
      </c>
      <c r="BK36" s="78" t="str">
        <f t="shared" si="37"/>
        <v/>
      </c>
      <c r="BL36" s="79" t="str">
        <f t="shared" si="38"/>
        <v>n/s</v>
      </c>
      <c r="BM36" s="77"/>
      <c r="BN36" s="78" t="str">
        <f t="shared" si="39"/>
        <v/>
      </c>
      <c r="BO36" s="79" t="str">
        <f t="shared" si="40"/>
        <v>n/s</v>
      </c>
      <c r="BP36" s="78" t="str">
        <f t="shared" si="41"/>
        <v/>
      </c>
      <c r="BQ36" s="79" t="str">
        <f t="shared" si="42"/>
        <v>n/s</v>
      </c>
      <c r="BR36" s="99"/>
      <c r="BS36" s="78" t="str">
        <f t="shared" si="43"/>
        <v/>
      </c>
      <c r="BT36" s="79" t="str">
        <f t="shared" si="44"/>
        <v>n/s</v>
      </c>
      <c r="BU36" s="78" t="str">
        <f t="shared" si="45"/>
        <v/>
      </c>
      <c r="BV36" s="79" t="str">
        <f t="shared" si="46"/>
        <v>n/s</v>
      </c>
      <c r="BW36" s="33"/>
      <c r="BX36" s="80">
        <f t="shared" si="47"/>
        <v>0</v>
      </c>
      <c r="BY36" s="81" t="str">
        <f t="shared" si="48"/>
        <v>n/s</v>
      </c>
      <c r="BZ36" s="96">
        <f t="shared" si="49"/>
        <v>0</v>
      </c>
      <c r="CA36" s="83">
        <v>32</v>
      </c>
      <c r="CB36" s="83">
        <f t="shared" si="100"/>
        <v>-4</v>
      </c>
      <c r="CC36" s="81" t="str">
        <f t="shared" si="50"/>
        <v>n/s</v>
      </c>
      <c r="CD36" s="96">
        <f t="shared" si="51"/>
        <v>0</v>
      </c>
      <c r="CE36" s="82">
        <f t="shared" si="52"/>
        <v>0</v>
      </c>
      <c r="CF36" s="111">
        <f t="shared" si="53"/>
        <v>28</v>
      </c>
      <c r="CG36" s="112">
        <f t="shared" si="54"/>
        <v>0</v>
      </c>
      <c r="CH36" s="83">
        <v>32</v>
      </c>
      <c r="CI36" s="83">
        <f t="shared" si="101"/>
        <v>-14</v>
      </c>
      <c r="CJ36" s="81" t="str">
        <f t="shared" si="55"/>
        <v>n/s</v>
      </c>
      <c r="CK36" s="96">
        <f t="shared" si="120"/>
        <v>0</v>
      </c>
      <c r="CL36" s="82">
        <f t="shared" si="56"/>
        <v>0</v>
      </c>
      <c r="CM36" s="111">
        <f t="shared" si="57"/>
        <v>28</v>
      </c>
      <c r="CN36" s="112">
        <f t="shared" si="58"/>
        <v>0</v>
      </c>
      <c r="CO36" s="83">
        <v>32</v>
      </c>
      <c r="CP36" s="83">
        <f t="shared" si="103"/>
        <v>-12</v>
      </c>
      <c r="CQ36" s="81" t="str">
        <f t="shared" si="59"/>
        <v>n/s</v>
      </c>
      <c r="CR36" s="96">
        <f t="shared" si="60"/>
        <v>0</v>
      </c>
      <c r="CS36" s="82">
        <f t="shared" si="61"/>
        <v>0</v>
      </c>
      <c r="CT36" s="111">
        <f t="shared" si="62"/>
        <v>28</v>
      </c>
      <c r="CU36" s="112">
        <f t="shared" si="63"/>
        <v>0</v>
      </c>
      <c r="CV36" s="83">
        <v>32</v>
      </c>
      <c r="CW36" s="83">
        <f t="shared" si="104"/>
        <v>-8</v>
      </c>
      <c r="CX36" s="81" t="str">
        <f t="shared" si="64"/>
        <v>n/s</v>
      </c>
      <c r="CY36" s="96">
        <f t="shared" si="65"/>
        <v>0</v>
      </c>
      <c r="CZ36" s="82">
        <f t="shared" si="66"/>
        <v>0</v>
      </c>
      <c r="DA36" s="111">
        <f t="shared" si="67"/>
        <v>28</v>
      </c>
      <c r="DB36" s="112">
        <f t="shared" si="68"/>
        <v>0</v>
      </c>
      <c r="DC36" s="83">
        <v>32</v>
      </c>
      <c r="DD36" s="83">
        <f t="shared" si="105"/>
        <v>-10</v>
      </c>
      <c r="DE36" s="81" t="str">
        <f t="shared" si="69"/>
        <v>n/s</v>
      </c>
      <c r="DF36" s="96">
        <f t="shared" si="70"/>
        <v>0</v>
      </c>
      <c r="DG36" s="82">
        <f t="shared" si="71"/>
        <v>0</v>
      </c>
      <c r="DH36" s="111">
        <f t="shared" si="72"/>
        <v>28</v>
      </c>
      <c r="DI36" s="112">
        <f t="shared" si="73"/>
        <v>0</v>
      </c>
      <c r="DJ36" s="83">
        <v>32</v>
      </c>
      <c r="DK36" s="83">
        <f t="shared" si="106"/>
        <v>-9</v>
      </c>
      <c r="DL36" s="81" t="str">
        <f t="shared" si="74"/>
        <v>n/s</v>
      </c>
      <c r="DM36" s="96">
        <f t="shared" si="75"/>
        <v>0</v>
      </c>
      <c r="DN36" s="82">
        <f t="shared" si="76"/>
        <v>0</v>
      </c>
      <c r="DO36" s="111">
        <f t="shared" si="77"/>
        <v>30</v>
      </c>
      <c r="DP36" s="112">
        <f t="shared" si="78"/>
        <v>0</v>
      </c>
      <c r="DQ36" s="112">
        <v>32</v>
      </c>
      <c r="DR36" s="83">
        <f t="shared" si="107"/>
        <v>-7</v>
      </c>
      <c r="DS36" s="81" t="str">
        <f t="shared" si="79"/>
        <v>n/s</v>
      </c>
      <c r="DT36" s="82">
        <f t="shared" si="108"/>
        <v>0</v>
      </c>
      <c r="DU36" s="82">
        <f t="shared" si="80"/>
        <v>0</v>
      </c>
      <c r="DV36" s="84">
        <f t="shared" si="81"/>
        <v>30</v>
      </c>
      <c r="DW36" s="112">
        <f t="shared" si="82"/>
        <v>0</v>
      </c>
      <c r="DX36" s="83">
        <v>32</v>
      </c>
      <c r="DY36" s="83">
        <f t="shared" si="109"/>
        <v>-7</v>
      </c>
      <c r="DZ36" s="81" t="str">
        <f t="shared" si="83"/>
        <v>n/s</v>
      </c>
      <c r="EA36" s="96">
        <f t="shared" si="110"/>
        <v>0</v>
      </c>
      <c r="EB36" s="82" t="str">
        <f t="shared" si="84"/>
        <v xml:space="preserve"> </v>
      </c>
      <c r="EC36" s="84" t="str">
        <f t="shared" si="85"/>
        <v xml:space="preserve"> </v>
      </c>
      <c r="ED36" s="112" t="str">
        <f t="shared" si="86"/>
        <v xml:space="preserve"> </v>
      </c>
      <c r="EE36" s="83">
        <v>32</v>
      </c>
      <c r="EF36" s="83">
        <f t="shared" si="111"/>
        <v>-31</v>
      </c>
      <c r="EG36" s="81" t="str">
        <f t="shared" si="87"/>
        <v>n/s</v>
      </c>
      <c r="EH36" s="96">
        <f t="shared" si="112"/>
        <v>0</v>
      </c>
      <c r="EI36" s="82" t="str">
        <f t="shared" si="88"/>
        <v xml:space="preserve"> </v>
      </c>
      <c r="EJ36" s="84" t="str">
        <f t="shared" si="89"/>
        <v xml:space="preserve"> </v>
      </c>
      <c r="EK36" s="112" t="str">
        <f t="shared" si="90"/>
        <v xml:space="preserve"> </v>
      </c>
      <c r="EL36" s="83">
        <v>32</v>
      </c>
      <c r="EM36" s="83">
        <f t="shared" si="113"/>
        <v>-31</v>
      </c>
      <c r="EN36" s="86">
        <f t="shared" si="91"/>
        <v>-99</v>
      </c>
      <c r="EO36" s="65"/>
      <c r="EP36" s="87">
        <f t="shared" si="92"/>
        <v>-99</v>
      </c>
      <c r="EQ36" s="88">
        <f t="shared" si="93"/>
        <v>30</v>
      </c>
      <c r="ER36" s="89">
        <f t="shared" si="94"/>
        <v>177</v>
      </c>
      <c r="ES36" s="90">
        <f t="shared" si="95"/>
        <v>-99</v>
      </c>
      <c r="ET36" s="91">
        <v>32</v>
      </c>
      <c r="EU36" s="91">
        <v>1</v>
      </c>
      <c r="EV36" s="84">
        <f t="shared" si="96"/>
        <v>30</v>
      </c>
      <c r="EW36" s="92">
        <f t="shared" si="97"/>
        <v>0</v>
      </c>
      <c r="EX36" s="93">
        <f t="shared" si="98"/>
        <v>0</v>
      </c>
    </row>
    <row r="37" spans="1:154" s="98" customFormat="1" ht="12.75" hidden="1" customHeight="1">
      <c r="A37" s="66">
        <v>33</v>
      </c>
      <c r="B37" s="48"/>
      <c r="C37" s="87"/>
      <c r="D37" s="139"/>
      <c r="E37" s="67"/>
      <c r="F37" s="67"/>
      <c r="G37" s="67"/>
      <c r="H37" s="67"/>
      <c r="I37" s="68"/>
      <c r="J37" s="113"/>
      <c r="K37" s="114"/>
      <c r="L37" s="114"/>
      <c r="M37" s="115"/>
      <c r="N37" s="122"/>
      <c r="O37" s="122"/>
      <c r="P37" s="122"/>
      <c r="Q37" s="73">
        <f t="shared" si="2"/>
        <v>0</v>
      </c>
      <c r="R37" s="73">
        <f t="shared" si="3"/>
        <v>0</v>
      </c>
      <c r="S37" s="74"/>
      <c r="T37" s="74"/>
      <c r="U37" s="140"/>
      <c r="V37" s="76">
        <f t="shared" si="4"/>
        <v>1.1056266554125818</v>
      </c>
      <c r="W37" s="76">
        <f t="shared" si="5"/>
        <v>1.0921832629055259</v>
      </c>
      <c r="X37" s="76">
        <f t="shared" si="6"/>
        <v>1.0780012224585218</v>
      </c>
      <c r="Y37" s="99"/>
      <c r="Z37" s="78" t="str">
        <f t="shared" si="7"/>
        <v/>
      </c>
      <c r="AA37" s="79" t="str">
        <f t="shared" si="8"/>
        <v>n/s</v>
      </c>
      <c r="AB37" s="78" t="str">
        <f t="shared" si="9"/>
        <v/>
      </c>
      <c r="AC37" s="79" t="str">
        <f t="shared" si="10"/>
        <v>n/s</v>
      </c>
      <c r="AD37" s="99"/>
      <c r="AE37" s="78" t="str">
        <f t="shared" si="11"/>
        <v/>
      </c>
      <c r="AF37" s="79" t="str">
        <f t="shared" si="12"/>
        <v>n/s</v>
      </c>
      <c r="AG37" s="78" t="str">
        <f t="shared" si="13"/>
        <v/>
      </c>
      <c r="AH37" s="79" t="str">
        <f t="shared" si="14"/>
        <v>n/s</v>
      </c>
      <c r="AI37" s="99"/>
      <c r="AJ37" s="78" t="str">
        <f t="shared" si="15"/>
        <v/>
      </c>
      <c r="AK37" s="79" t="str">
        <f t="shared" si="16"/>
        <v>n/s</v>
      </c>
      <c r="AL37" s="78" t="str">
        <f t="shared" si="17"/>
        <v/>
      </c>
      <c r="AM37" s="79" t="str">
        <f t="shared" si="18"/>
        <v>n/s</v>
      </c>
      <c r="AN37" s="99"/>
      <c r="AO37" s="78" t="str">
        <f t="shared" si="19"/>
        <v/>
      </c>
      <c r="AP37" s="79" t="str">
        <f t="shared" si="20"/>
        <v>n/s</v>
      </c>
      <c r="AQ37" s="78" t="str">
        <f t="shared" si="21"/>
        <v/>
      </c>
      <c r="AR37" s="79" t="str">
        <f t="shared" si="22"/>
        <v>n/s</v>
      </c>
      <c r="AS37" s="99"/>
      <c r="AT37" s="78" t="str">
        <f t="shared" si="23"/>
        <v/>
      </c>
      <c r="AU37" s="79" t="str">
        <f t="shared" si="24"/>
        <v>n/s</v>
      </c>
      <c r="AV37" s="78" t="str">
        <f t="shared" si="25"/>
        <v/>
      </c>
      <c r="AW37" s="79" t="str">
        <f t="shared" si="26"/>
        <v>n/s</v>
      </c>
      <c r="AX37" s="99"/>
      <c r="AY37" s="78" t="str">
        <f t="shared" si="27"/>
        <v/>
      </c>
      <c r="AZ37" s="79" t="str">
        <f t="shared" si="28"/>
        <v>n/s</v>
      </c>
      <c r="BA37" s="78" t="str">
        <f t="shared" si="29"/>
        <v/>
      </c>
      <c r="BB37" s="79" t="str">
        <f t="shared" si="30"/>
        <v>n/s</v>
      </c>
      <c r="BC37" s="99"/>
      <c r="BD37" s="78" t="str">
        <f t="shared" si="31"/>
        <v/>
      </c>
      <c r="BE37" s="79" t="str">
        <f t="shared" si="32"/>
        <v>n/s</v>
      </c>
      <c r="BF37" s="78" t="str">
        <f t="shared" si="33"/>
        <v/>
      </c>
      <c r="BG37" s="79" t="str">
        <f t="shared" si="34"/>
        <v>n/s</v>
      </c>
      <c r="BH37" s="99"/>
      <c r="BI37" s="78" t="str">
        <f t="shared" si="35"/>
        <v/>
      </c>
      <c r="BJ37" s="79" t="str">
        <f t="shared" si="36"/>
        <v>n/s</v>
      </c>
      <c r="BK37" s="78" t="str">
        <f t="shared" si="37"/>
        <v/>
      </c>
      <c r="BL37" s="79" t="str">
        <f t="shared" si="38"/>
        <v>n/s</v>
      </c>
      <c r="BM37" s="99"/>
      <c r="BN37" s="78" t="str">
        <f t="shared" si="39"/>
        <v/>
      </c>
      <c r="BO37" s="79" t="str">
        <f t="shared" si="40"/>
        <v>n/s</v>
      </c>
      <c r="BP37" s="78" t="str">
        <f t="shared" si="41"/>
        <v/>
      </c>
      <c r="BQ37" s="79" t="str">
        <f t="shared" si="42"/>
        <v>n/s</v>
      </c>
      <c r="BR37" s="99"/>
      <c r="BS37" s="78" t="str">
        <f t="shared" si="43"/>
        <v/>
      </c>
      <c r="BT37" s="79" t="str">
        <f t="shared" si="44"/>
        <v>n/s</v>
      </c>
      <c r="BU37" s="78" t="str">
        <f t="shared" si="45"/>
        <v/>
      </c>
      <c r="BV37" s="79" t="str">
        <f t="shared" si="46"/>
        <v>n/s</v>
      </c>
      <c r="BW37" s="33"/>
      <c r="BX37" s="140">
        <f t="shared" si="47"/>
        <v>0</v>
      </c>
      <c r="BY37" s="81" t="str">
        <f t="shared" si="48"/>
        <v>n/s</v>
      </c>
      <c r="BZ37" s="96">
        <f t="shared" si="49"/>
        <v>0</v>
      </c>
      <c r="CA37" s="83">
        <v>33</v>
      </c>
      <c r="CB37" s="83">
        <f t="shared" si="100"/>
        <v>-5</v>
      </c>
      <c r="CC37" s="81" t="str">
        <f t="shared" si="50"/>
        <v>n/s</v>
      </c>
      <c r="CD37" s="96">
        <f t="shared" si="51"/>
        <v>0</v>
      </c>
      <c r="CE37" s="82">
        <f t="shared" si="52"/>
        <v>0</v>
      </c>
      <c r="CF37" s="111">
        <f t="shared" si="53"/>
        <v>28</v>
      </c>
      <c r="CG37" s="112">
        <f t="shared" si="54"/>
        <v>0</v>
      </c>
      <c r="CH37" s="83">
        <v>33</v>
      </c>
      <c r="CI37" s="83">
        <f t="shared" si="101"/>
        <v>-15</v>
      </c>
      <c r="CJ37" s="81" t="str">
        <f t="shared" si="55"/>
        <v>n/s</v>
      </c>
      <c r="CK37" s="96">
        <f t="shared" si="120"/>
        <v>0</v>
      </c>
      <c r="CL37" s="82">
        <f t="shared" si="56"/>
        <v>0</v>
      </c>
      <c r="CM37" s="111">
        <f t="shared" si="57"/>
        <v>28</v>
      </c>
      <c r="CN37" s="112">
        <f t="shared" si="58"/>
        <v>0</v>
      </c>
      <c r="CO37" s="83">
        <v>33</v>
      </c>
      <c r="CP37" s="83">
        <f t="shared" si="103"/>
        <v>-13</v>
      </c>
      <c r="CQ37" s="81" t="str">
        <f t="shared" si="59"/>
        <v>n/s</v>
      </c>
      <c r="CR37" s="96">
        <f t="shared" si="60"/>
        <v>0</v>
      </c>
      <c r="CS37" s="82">
        <f t="shared" si="61"/>
        <v>0</v>
      </c>
      <c r="CT37" s="111">
        <f t="shared" si="62"/>
        <v>28</v>
      </c>
      <c r="CU37" s="112">
        <f t="shared" si="63"/>
        <v>0</v>
      </c>
      <c r="CV37" s="83">
        <v>33</v>
      </c>
      <c r="CW37" s="83">
        <f t="shared" si="104"/>
        <v>-9</v>
      </c>
      <c r="CX37" s="81" t="str">
        <f t="shared" si="64"/>
        <v>n/s</v>
      </c>
      <c r="CY37" s="96">
        <f t="shared" si="65"/>
        <v>0</v>
      </c>
      <c r="CZ37" s="82">
        <f t="shared" si="66"/>
        <v>0</v>
      </c>
      <c r="DA37" s="111">
        <f t="shared" si="67"/>
        <v>28</v>
      </c>
      <c r="DB37" s="112">
        <f t="shared" si="68"/>
        <v>0</v>
      </c>
      <c r="DC37" s="83">
        <v>33</v>
      </c>
      <c r="DD37" s="83">
        <f t="shared" si="105"/>
        <v>-11</v>
      </c>
      <c r="DE37" s="81" t="str">
        <f t="shared" si="69"/>
        <v>n/s</v>
      </c>
      <c r="DF37" s="96">
        <f t="shared" si="70"/>
        <v>0</v>
      </c>
      <c r="DG37" s="82">
        <f t="shared" si="71"/>
        <v>0</v>
      </c>
      <c r="DH37" s="111">
        <f t="shared" si="72"/>
        <v>28</v>
      </c>
      <c r="DI37" s="112">
        <f t="shared" si="73"/>
        <v>0</v>
      </c>
      <c r="DJ37" s="83">
        <v>33</v>
      </c>
      <c r="DK37" s="83">
        <f t="shared" si="106"/>
        <v>-10</v>
      </c>
      <c r="DL37" s="81" t="str">
        <f t="shared" si="74"/>
        <v>n/s</v>
      </c>
      <c r="DM37" s="96">
        <f t="shared" si="75"/>
        <v>0</v>
      </c>
      <c r="DN37" s="82">
        <f t="shared" si="76"/>
        <v>0</v>
      </c>
      <c r="DO37" s="111">
        <f t="shared" si="77"/>
        <v>30</v>
      </c>
      <c r="DP37" s="112">
        <f t="shared" si="78"/>
        <v>0</v>
      </c>
      <c r="DQ37" s="112">
        <v>33</v>
      </c>
      <c r="DR37" s="83">
        <f t="shared" si="107"/>
        <v>-8</v>
      </c>
      <c r="DS37" s="81" t="str">
        <f t="shared" si="79"/>
        <v>n/s</v>
      </c>
      <c r="DT37" s="82">
        <f t="shared" si="108"/>
        <v>0</v>
      </c>
      <c r="DU37" s="82">
        <f t="shared" si="80"/>
        <v>0</v>
      </c>
      <c r="DV37" s="84">
        <f t="shared" si="81"/>
        <v>30</v>
      </c>
      <c r="DW37" s="112">
        <f t="shared" si="82"/>
        <v>0</v>
      </c>
      <c r="DX37" s="83">
        <v>33</v>
      </c>
      <c r="DY37" s="83">
        <f t="shared" si="109"/>
        <v>-8</v>
      </c>
      <c r="DZ37" s="81" t="str">
        <f t="shared" si="83"/>
        <v>n/s</v>
      </c>
      <c r="EA37" s="96">
        <f t="shared" si="110"/>
        <v>0</v>
      </c>
      <c r="EB37" s="82" t="str">
        <f t="shared" si="84"/>
        <v xml:space="preserve"> </v>
      </c>
      <c r="EC37" s="84" t="str">
        <f t="shared" si="85"/>
        <v xml:space="preserve"> </v>
      </c>
      <c r="ED37" s="112" t="str">
        <f t="shared" si="86"/>
        <v xml:space="preserve"> </v>
      </c>
      <c r="EE37" s="83">
        <v>33</v>
      </c>
      <c r="EF37" s="83">
        <f t="shared" si="111"/>
        <v>-32</v>
      </c>
      <c r="EG37" s="81" t="str">
        <f t="shared" si="87"/>
        <v>n/s</v>
      </c>
      <c r="EH37" s="96">
        <f t="shared" si="112"/>
        <v>0</v>
      </c>
      <c r="EI37" s="82" t="str">
        <f t="shared" si="88"/>
        <v xml:space="preserve"> </v>
      </c>
      <c r="EJ37" s="84" t="str">
        <f t="shared" si="89"/>
        <v xml:space="preserve"> </v>
      </c>
      <c r="EK37" s="112" t="str">
        <f t="shared" si="90"/>
        <v xml:space="preserve"> </v>
      </c>
      <c r="EL37" s="83">
        <v>33</v>
      </c>
      <c r="EM37" s="83">
        <f t="shared" si="113"/>
        <v>-32</v>
      </c>
      <c r="EN37" s="86">
        <f t="shared" si="91"/>
        <v>-99</v>
      </c>
      <c r="EO37" s="65"/>
      <c r="EP37" s="87">
        <f t="shared" si="92"/>
        <v>-99</v>
      </c>
      <c r="EQ37" s="88">
        <f t="shared" si="93"/>
        <v>30</v>
      </c>
      <c r="ER37" s="89">
        <f t="shared" si="94"/>
        <v>177</v>
      </c>
      <c r="ES37" s="90">
        <f t="shared" si="95"/>
        <v>-99</v>
      </c>
      <c r="ET37" s="91">
        <v>33</v>
      </c>
      <c r="EU37" s="91">
        <v>1</v>
      </c>
      <c r="EV37" s="84">
        <f t="shared" si="96"/>
        <v>30</v>
      </c>
      <c r="EW37" s="141">
        <f t="shared" si="97"/>
        <v>0</v>
      </c>
      <c r="EX37" s="93">
        <f t="shared" si="98"/>
        <v>0</v>
      </c>
    </row>
    <row r="38" spans="1:154" ht="12.75" hidden="1" customHeight="1">
      <c r="A38" s="66">
        <v>34</v>
      </c>
      <c r="B38" s="48"/>
      <c r="C38" s="87"/>
      <c r="D38" s="139"/>
      <c r="E38" s="67"/>
      <c r="F38" s="67"/>
      <c r="G38" s="67"/>
      <c r="H38" s="67"/>
      <c r="I38" s="68"/>
      <c r="J38" s="113"/>
      <c r="K38" s="114"/>
      <c r="L38" s="114"/>
      <c r="M38" s="115"/>
      <c r="N38" s="122"/>
      <c r="O38" s="122"/>
      <c r="P38" s="122"/>
      <c r="Q38" s="73">
        <f t="shared" si="2"/>
        <v>0</v>
      </c>
      <c r="R38" s="73">
        <f t="shared" si="3"/>
        <v>0</v>
      </c>
      <c r="S38" s="74"/>
      <c r="T38" s="74"/>
      <c r="U38" s="140"/>
      <c r="V38" s="76">
        <f t="shared" si="4"/>
        <v>1.1056266554125818</v>
      </c>
      <c r="W38" s="76">
        <f t="shared" si="5"/>
        <v>1.0921832629055259</v>
      </c>
      <c r="X38" s="76">
        <f t="shared" si="6"/>
        <v>1.0780012224585218</v>
      </c>
      <c r="Y38" s="99"/>
      <c r="Z38" s="78" t="str">
        <f t="shared" si="7"/>
        <v/>
      </c>
      <c r="AA38" s="79" t="str">
        <f t="shared" si="8"/>
        <v>n/s</v>
      </c>
      <c r="AB38" s="78" t="str">
        <f t="shared" si="9"/>
        <v/>
      </c>
      <c r="AC38" s="79" t="str">
        <f t="shared" si="10"/>
        <v>n/s</v>
      </c>
      <c r="AD38" s="99"/>
      <c r="AE38" s="78" t="str">
        <f t="shared" si="11"/>
        <v/>
      </c>
      <c r="AF38" s="79" t="str">
        <f t="shared" si="12"/>
        <v>n/s</v>
      </c>
      <c r="AG38" s="78" t="str">
        <f t="shared" si="13"/>
        <v/>
      </c>
      <c r="AH38" s="79" t="str">
        <f t="shared" si="14"/>
        <v>n/s</v>
      </c>
      <c r="AI38" s="99"/>
      <c r="AJ38" s="78" t="str">
        <f t="shared" si="15"/>
        <v/>
      </c>
      <c r="AK38" s="79" t="str">
        <f t="shared" si="16"/>
        <v>n/s</v>
      </c>
      <c r="AL38" s="78" t="str">
        <f t="shared" si="17"/>
        <v/>
      </c>
      <c r="AM38" s="79" t="str">
        <f t="shared" si="18"/>
        <v>n/s</v>
      </c>
      <c r="AN38" s="99"/>
      <c r="AO38" s="78" t="str">
        <f>IF(AND($S38=1,AN$3&gt;0),IF(ISNUMBER(AN45),IF((AN45-AN$3)&gt;0,AN45-AN$3,$P$4-AN$3+AN45)," "),"")</f>
        <v/>
      </c>
      <c r="AP38" s="79" t="str">
        <f>IF($S38=1,IF(ISNUMBER(AN45),RANK(AO38,AO$5:AO$44,1),AN45),"n/s")</f>
        <v>n/s</v>
      </c>
      <c r="AQ38" s="78" t="str">
        <f>IF($S38=1,IF(ISNUMBER(AN45),IF((AN45-AN$3)&gt;0,AN45-AN$3,$P$4-AN$3+AN45)*(IF(AQ$4=2,$V38,IF(AQ$4=4,$W38,IF(AQ$4=7,$X38,"!"))))," "),"")</f>
        <v/>
      </c>
      <c r="AR38" s="79" t="str">
        <f t="shared" si="22"/>
        <v>n/s</v>
      </c>
      <c r="AS38" s="99"/>
      <c r="AT38" s="78" t="str">
        <f t="shared" si="23"/>
        <v/>
      </c>
      <c r="AU38" s="79" t="str">
        <f t="shared" si="24"/>
        <v>n/s</v>
      </c>
      <c r="AV38" s="78" t="str">
        <f t="shared" si="25"/>
        <v/>
      </c>
      <c r="AW38" s="79" t="str">
        <f t="shared" si="26"/>
        <v>n/s</v>
      </c>
      <c r="AX38" s="99"/>
      <c r="AY38" s="78" t="str">
        <f t="shared" si="27"/>
        <v/>
      </c>
      <c r="AZ38" s="79" t="str">
        <f t="shared" si="28"/>
        <v>n/s</v>
      </c>
      <c r="BA38" s="78" t="str">
        <f t="shared" si="29"/>
        <v/>
      </c>
      <c r="BB38" s="79" t="str">
        <f t="shared" si="30"/>
        <v>n/s</v>
      </c>
      <c r="BC38" s="99"/>
      <c r="BD38" s="78" t="str">
        <f t="shared" si="31"/>
        <v/>
      </c>
      <c r="BE38" s="79" t="str">
        <f t="shared" si="32"/>
        <v>n/s</v>
      </c>
      <c r="BF38" s="78" t="str">
        <f t="shared" si="33"/>
        <v/>
      </c>
      <c r="BG38" s="79" t="str">
        <f t="shared" si="34"/>
        <v>n/s</v>
      </c>
      <c r="BH38" s="99"/>
      <c r="BI38" s="78" t="str">
        <f t="shared" si="35"/>
        <v/>
      </c>
      <c r="BJ38" s="79" t="str">
        <f t="shared" si="36"/>
        <v>n/s</v>
      </c>
      <c r="BK38" s="78" t="str">
        <f t="shared" si="37"/>
        <v/>
      </c>
      <c r="BL38" s="79" t="str">
        <f t="shared" si="38"/>
        <v>n/s</v>
      </c>
      <c r="BM38" s="99"/>
      <c r="BN38" s="78" t="str">
        <f t="shared" si="39"/>
        <v/>
      </c>
      <c r="BO38" s="79" t="str">
        <f t="shared" si="40"/>
        <v>n/s</v>
      </c>
      <c r="BP38" s="78" t="str">
        <f t="shared" si="41"/>
        <v/>
      </c>
      <c r="BQ38" s="79" t="str">
        <f t="shared" si="42"/>
        <v>n/s</v>
      </c>
      <c r="BR38" s="99"/>
      <c r="BS38" s="78" t="str">
        <f t="shared" si="43"/>
        <v/>
      </c>
      <c r="BT38" s="79" t="str">
        <f t="shared" si="44"/>
        <v>n/s</v>
      </c>
      <c r="BU38" s="78" t="str">
        <f t="shared" si="45"/>
        <v/>
      </c>
      <c r="BV38" s="79" t="str">
        <f t="shared" si="46"/>
        <v>n/s</v>
      </c>
      <c r="BW38" s="33"/>
      <c r="BX38" s="140">
        <f t="shared" si="47"/>
        <v>0</v>
      </c>
      <c r="BY38" s="81" t="str">
        <f t="shared" si="48"/>
        <v>n/s</v>
      </c>
      <c r="BZ38" s="96">
        <f t="shared" si="49"/>
        <v>0</v>
      </c>
      <c r="CA38" s="83">
        <v>34</v>
      </c>
      <c r="CB38" s="83">
        <f t="shared" si="100"/>
        <v>-6</v>
      </c>
      <c r="CC38" s="81" t="str">
        <f t="shared" si="50"/>
        <v>n/s</v>
      </c>
      <c r="CD38" s="96">
        <f t="shared" si="51"/>
        <v>0</v>
      </c>
      <c r="CE38" s="82">
        <f t="shared" si="52"/>
        <v>0</v>
      </c>
      <c r="CF38" s="111">
        <f t="shared" si="53"/>
        <v>28</v>
      </c>
      <c r="CG38" s="112">
        <f t="shared" si="54"/>
        <v>0</v>
      </c>
      <c r="CH38" s="83">
        <v>34</v>
      </c>
      <c r="CI38" s="83">
        <f t="shared" si="101"/>
        <v>-16</v>
      </c>
      <c r="CJ38" s="81" t="str">
        <f t="shared" si="55"/>
        <v>n/s</v>
      </c>
      <c r="CK38" s="96">
        <f t="shared" si="120"/>
        <v>0</v>
      </c>
      <c r="CL38" s="82">
        <f t="shared" si="56"/>
        <v>0</v>
      </c>
      <c r="CM38" s="111">
        <f t="shared" si="57"/>
        <v>28</v>
      </c>
      <c r="CN38" s="112">
        <f t="shared" si="58"/>
        <v>0</v>
      </c>
      <c r="CO38" s="83">
        <v>34</v>
      </c>
      <c r="CP38" s="83">
        <f t="shared" si="103"/>
        <v>-14</v>
      </c>
      <c r="CQ38" s="81" t="str">
        <f t="shared" si="59"/>
        <v>n/s</v>
      </c>
      <c r="CR38" s="96">
        <f t="shared" si="60"/>
        <v>0</v>
      </c>
      <c r="CS38" s="82">
        <f t="shared" si="61"/>
        <v>0</v>
      </c>
      <c r="CT38" s="111">
        <f t="shared" si="62"/>
        <v>28</v>
      </c>
      <c r="CU38" s="112">
        <f t="shared" si="63"/>
        <v>0</v>
      </c>
      <c r="CV38" s="83">
        <v>34</v>
      </c>
      <c r="CW38" s="83">
        <f t="shared" si="104"/>
        <v>-10</v>
      </c>
      <c r="CX38" s="81" t="str">
        <f t="shared" si="64"/>
        <v>n/s</v>
      </c>
      <c r="CY38" s="96">
        <f t="shared" si="65"/>
        <v>0</v>
      </c>
      <c r="CZ38" s="82">
        <f t="shared" si="66"/>
        <v>0</v>
      </c>
      <c r="DA38" s="111">
        <f t="shared" si="67"/>
        <v>28</v>
      </c>
      <c r="DB38" s="112">
        <f t="shared" si="68"/>
        <v>0</v>
      </c>
      <c r="DC38" s="83">
        <v>34</v>
      </c>
      <c r="DD38" s="83">
        <f t="shared" si="105"/>
        <v>-12</v>
      </c>
      <c r="DE38" s="81" t="str">
        <f t="shared" si="69"/>
        <v>n/s</v>
      </c>
      <c r="DF38" s="96">
        <f t="shared" si="70"/>
        <v>0</v>
      </c>
      <c r="DG38" s="82">
        <f t="shared" si="71"/>
        <v>0</v>
      </c>
      <c r="DH38" s="111">
        <f t="shared" si="72"/>
        <v>28</v>
      </c>
      <c r="DI38" s="112">
        <f t="shared" si="73"/>
        <v>0</v>
      </c>
      <c r="DJ38" s="83">
        <v>34</v>
      </c>
      <c r="DK38" s="83">
        <f t="shared" si="106"/>
        <v>-11</v>
      </c>
      <c r="DL38" s="81" t="str">
        <f t="shared" si="74"/>
        <v>n/s</v>
      </c>
      <c r="DM38" s="96">
        <f t="shared" si="75"/>
        <v>0</v>
      </c>
      <c r="DN38" s="82">
        <f t="shared" si="76"/>
        <v>0</v>
      </c>
      <c r="DO38" s="111">
        <f t="shared" si="77"/>
        <v>30</v>
      </c>
      <c r="DP38" s="112">
        <f t="shared" si="78"/>
        <v>0</v>
      </c>
      <c r="DQ38" s="112">
        <v>34</v>
      </c>
      <c r="DR38" s="83">
        <f t="shared" si="107"/>
        <v>-9</v>
      </c>
      <c r="DS38" s="81" t="str">
        <f t="shared" si="79"/>
        <v>n/s</v>
      </c>
      <c r="DT38" s="82">
        <f t="shared" si="108"/>
        <v>0</v>
      </c>
      <c r="DU38" s="82">
        <f t="shared" si="80"/>
        <v>0</v>
      </c>
      <c r="DV38" s="84">
        <f t="shared" si="81"/>
        <v>30</v>
      </c>
      <c r="DW38" s="112">
        <f t="shared" si="82"/>
        <v>0</v>
      </c>
      <c r="DX38" s="83">
        <v>34</v>
      </c>
      <c r="DY38" s="83">
        <f t="shared" si="109"/>
        <v>-9</v>
      </c>
      <c r="DZ38" s="81" t="str">
        <f t="shared" si="83"/>
        <v>n/s</v>
      </c>
      <c r="EA38" s="96">
        <f t="shared" si="110"/>
        <v>0</v>
      </c>
      <c r="EB38" s="82" t="str">
        <f t="shared" si="84"/>
        <v xml:space="preserve"> </v>
      </c>
      <c r="EC38" s="84" t="str">
        <f t="shared" si="85"/>
        <v xml:space="preserve"> </v>
      </c>
      <c r="ED38" s="112" t="str">
        <f t="shared" si="86"/>
        <v xml:space="preserve"> </v>
      </c>
      <c r="EE38" s="83">
        <v>34</v>
      </c>
      <c r="EF38" s="83">
        <f t="shared" si="111"/>
        <v>-33</v>
      </c>
      <c r="EG38" s="81" t="str">
        <f t="shared" si="87"/>
        <v>n/s</v>
      </c>
      <c r="EH38" s="96">
        <f t="shared" si="112"/>
        <v>0</v>
      </c>
      <c r="EI38" s="82" t="str">
        <f t="shared" si="88"/>
        <v xml:space="preserve"> </v>
      </c>
      <c r="EJ38" s="84" t="str">
        <f t="shared" si="89"/>
        <v xml:space="preserve"> </v>
      </c>
      <c r="EK38" s="112" t="str">
        <f t="shared" si="90"/>
        <v xml:space="preserve"> </v>
      </c>
      <c r="EL38" s="83">
        <v>34</v>
      </c>
      <c r="EM38" s="83">
        <f t="shared" si="113"/>
        <v>-33</v>
      </c>
      <c r="EN38" s="86">
        <f t="shared" si="91"/>
        <v>-99</v>
      </c>
      <c r="EO38" s="65"/>
      <c r="EP38" s="87">
        <f t="shared" si="92"/>
        <v>-99</v>
      </c>
      <c r="EQ38" s="88">
        <f t="shared" si="93"/>
        <v>30</v>
      </c>
      <c r="ER38" s="89">
        <f t="shared" si="94"/>
        <v>177</v>
      </c>
      <c r="ES38" s="90">
        <f t="shared" si="95"/>
        <v>-99</v>
      </c>
      <c r="ET38" s="91">
        <v>34</v>
      </c>
      <c r="EU38" s="91">
        <v>1</v>
      </c>
      <c r="EV38" s="84">
        <f t="shared" si="96"/>
        <v>30</v>
      </c>
      <c r="EW38" s="141">
        <f t="shared" si="97"/>
        <v>0</v>
      </c>
      <c r="EX38" s="93">
        <f t="shared" si="98"/>
        <v>0</v>
      </c>
    </row>
    <row r="39" spans="1:154" s="98" customFormat="1" ht="12.75" hidden="1" customHeight="1">
      <c r="A39" s="66">
        <v>31</v>
      </c>
      <c r="B39" s="48"/>
      <c r="C39" s="123"/>
      <c r="D39" s="123"/>
      <c r="E39" s="123"/>
      <c r="F39" s="124"/>
      <c r="G39" s="124"/>
      <c r="H39" s="124"/>
      <c r="I39" s="125"/>
      <c r="J39" s="113"/>
      <c r="K39" s="114"/>
      <c r="L39" s="114"/>
      <c r="M39" s="71"/>
      <c r="N39" s="115"/>
      <c r="O39" s="122"/>
      <c r="P39" s="94"/>
      <c r="Q39" s="73">
        <f t="shared" si="2"/>
        <v>0</v>
      </c>
      <c r="R39" s="73">
        <f t="shared" si="3"/>
        <v>0</v>
      </c>
      <c r="S39" s="74" t="s">
        <v>103</v>
      </c>
      <c r="T39" s="74"/>
      <c r="U39" s="140"/>
      <c r="V39" s="76">
        <f t="shared" si="4"/>
        <v>1.1056266554125818</v>
      </c>
      <c r="W39" s="76">
        <f t="shared" si="5"/>
        <v>1.0921832629055259</v>
      </c>
      <c r="X39" s="76">
        <f t="shared" si="6"/>
        <v>1.0780012224585218</v>
      </c>
      <c r="Y39" s="99"/>
      <c r="Z39" s="78" t="str">
        <f t="shared" si="7"/>
        <v/>
      </c>
      <c r="AA39" s="79" t="str">
        <f t="shared" si="8"/>
        <v>n/s</v>
      </c>
      <c r="AB39" s="78" t="str">
        <f t="shared" si="9"/>
        <v/>
      </c>
      <c r="AC39" s="79" t="str">
        <f t="shared" si="10"/>
        <v>n/s</v>
      </c>
      <c r="AD39" s="99"/>
      <c r="AE39" s="78" t="str">
        <f t="shared" si="11"/>
        <v/>
      </c>
      <c r="AF39" s="79" t="str">
        <f t="shared" si="12"/>
        <v>n/s</v>
      </c>
      <c r="AG39" s="78" t="str">
        <f t="shared" si="13"/>
        <v/>
      </c>
      <c r="AH39" s="79" t="str">
        <f t="shared" si="14"/>
        <v>n/s</v>
      </c>
      <c r="AI39" s="99"/>
      <c r="AJ39" s="78" t="str">
        <f t="shared" si="15"/>
        <v/>
      </c>
      <c r="AK39" s="79" t="str">
        <f t="shared" si="16"/>
        <v>n/s</v>
      </c>
      <c r="AL39" s="78" t="str">
        <f t="shared" si="17"/>
        <v/>
      </c>
      <c r="AM39" s="79" t="str">
        <f t="shared" si="18"/>
        <v>n/s</v>
      </c>
      <c r="AN39" s="99"/>
      <c r="AO39" s="78" t="str">
        <f t="shared" si="19"/>
        <v/>
      </c>
      <c r="AP39" s="79" t="str">
        <f t="shared" si="20"/>
        <v>n/s</v>
      </c>
      <c r="AQ39" s="78" t="str">
        <f t="shared" si="21"/>
        <v/>
      </c>
      <c r="AR39" s="79" t="str">
        <f t="shared" si="22"/>
        <v>n/s</v>
      </c>
      <c r="AS39" s="99"/>
      <c r="AT39" s="78" t="str">
        <f t="shared" si="23"/>
        <v/>
      </c>
      <c r="AU39" s="79" t="str">
        <f t="shared" si="24"/>
        <v>n/s</v>
      </c>
      <c r="AV39" s="78" t="str">
        <f t="shared" si="25"/>
        <v/>
      </c>
      <c r="AW39" s="79" t="str">
        <f t="shared" si="26"/>
        <v>n/s</v>
      </c>
      <c r="AX39" s="99"/>
      <c r="AY39" s="78" t="str">
        <f t="shared" si="27"/>
        <v/>
      </c>
      <c r="AZ39" s="79" t="str">
        <f t="shared" si="28"/>
        <v>n/s</v>
      </c>
      <c r="BA39" s="78" t="str">
        <f t="shared" si="29"/>
        <v/>
      </c>
      <c r="BB39" s="79" t="str">
        <f t="shared" si="30"/>
        <v>n/s</v>
      </c>
      <c r="BC39" s="99"/>
      <c r="BD39" s="78" t="str">
        <f t="shared" si="31"/>
        <v/>
      </c>
      <c r="BE39" s="79" t="str">
        <f t="shared" si="32"/>
        <v>n/s</v>
      </c>
      <c r="BF39" s="78" t="str">
        <f t="shared" si="33"/>
        <v/>
      </c>
      <c r="BG39" s="79" t="str">
        <f t="shared" si="34"/>
        <v>n/s</v>
      </c>
      <c r="BH39" s="99"/>
      <c r="BI39" s="78" t="str">
        <f t="shared" si="35"/>
        <v/>
      </c>
      <c r="BJ39" s="79" t="str">
        <f t="shared" si="36"/>
        <v>n/s</v>
      </c>
      <c r="BK39" s="78" t="str">
        <f t="shared" si="37"/>
        <v/>
      </c>
      <c r="BL39" s="79" t="str">
        <f t="shared" si="38"/>
        <v>n/s</v>
      </c>
      <c r="BM39" s="99"/>
      <c r="BN39" s="78" t="str">
        <f t="shared" si="39"/>
        <v/>
      </c>
      <c r="BO39" s="79" t="str">
        <f t="shared" si="40"/>
        <v>n/s</v>
      </c>
      <c r="BP39" s="78" t="str">
        <f t="shared" si="41"/>
        <v/>
      </c>
      <c r="BQ39" s="79" t="str">
        <f t="shared" si="42"/>
        <v>n/s</v>
      </c>
      <c r="BR39" s="99"/>
      <c r="BS39" s="78" t="str">
        <f t="shared" si="43"/>
        <v/>
      </c>
      <c r="BT39" s="79" t="str">
        <f t="shared" si="44"/>
        <v>n/s</v>
      </c>
      <c r="BU39" s="78" t="str">
        <f t="shared" si="45"/>
        <v/>
      </c>
      <c r="BV39" s="79" t="str">
        <f t="shared" si="46"/>
        <v>n/s</v>
      </c>
      <c r="BW39" s="33"/>
      <c r="BX39" s="140">
        <f t="shared" si="47"/>
        <v>0</v>
      </c>
      <c r="BY39" s="81" t="str">
        <f t="shared" si="48"/>
        <v>n/s</v>
      </c>
      <c r="BZ39" s="96">
        <f t="shared" si="49"/>
        <v>0</v>
      </c>
      <c r="CA39" s="83">
        <v>35</v>
      </c>
      <c r="CB39" s="83">
        <f t="shared" si="100"/>
        <v>-7</v>
      </c>
      <c r="CC39" s="81" t="str">
        <f t="shared" si="50"/>
        <v>n/s</v>
      </c>
      <c r="CD39" s="96">
        <f t="shared" si="51"/>
        <v>0</v>
      </c>
      <c r="CE39" s="82">
        <f t="shared" si="52"/>
        <v>0</v>
      </c>
      <c r="CF39" s="111">
        <f t="shared" si="53"/>
        <v>28</v>
      </c>
      <c r="CG39" s="112">
        <f t="shared" si="54"/>
        <v>0</v>
      </c>
      <c r="CH39" s="83">
        <v>35</v>
      </c>
      <c r="CI39" s="83">
        <f t="shared" si="101"/>
        <v>-17</v>
      </c>
      <c r="CJ39" s="81" t="str">
        <f t="shared" si="55"/>
        <v>n/s</v>
      </c>
      <c r="CK39" s="96">
        <f t="shared" si="120"/>
        <v>0</v>
      </c>
      <c r="CL39" s="82">
        <f t="shared" si="56"/>
        <v>0</v>
      </c>
      <c r="CM39" s="111">
        <f t="shared" si="57"/>
        <v>28</v>
      </c>
      <c r="CN39" s="112">
        <f t="shared" si="58"/>
        <v>0</v>
      </c>
      <c r="CO39" s="83">
        <v>35</v>
      </c>
      <c r="CP39" s="83">
        <f t="shared" si="103"/>
        <v>-15</v>
      </c>
      <c r="CQ39" s="81" t="str">
        <f t="shared" si="59"/>
        <v>n/s</v>
      </c>
      <c r="CR39" s="96">
        <f t="shared" si="60"/>
        <v>0</v>
      </c>
      <c r="CS39" s="82">
        <f t="shared" si="61"/>
        <v>0</v>
      </c>
      <c r="CT39" s="111">
        <f t="shared" si="62"/>
        <v>28</v>
      </c>
      <c r="CU39" s="112">
        <f t="shared" si="63"/>
        <v>0</v>
      </c>
      <c r="CV39" s="83">
        <v>35</v>
      </c>
      <c r="CW39" s="83">
        <f t="shared" si="104"/>
        <v>-11</v>
      </c>
      <c r="CX39" s="81" t="str">
        <f t="shared" si="64"/>
        <v>n/s</v>
      </c>
      <c r="CY39" s="96">
        <f t="shared" si="65"/>
        <v>0</v>
      </c>
      <c r="CZ39" s="82">
        <f t="shared" si="66"/>
        <v>0</v>
      </c>
      <c r="DA39" s="111">
        <f t="shared" si="67"/>
        <v>28</v>
      </c>
      <c r="DB39" s="112">
        <f t="shared" si="68"/>
        <v>0</v>
      </c>
      <c r="DC39" s="83">
        <v>35</v>
      </c>
      <c r="DD39" s="83">
        <f t="shared" si="105"/>
        <v>-13</v>
      </c>
      <c r="DE39" s="81" t="str">
        <f t="shared" si="69"/>
        <v>n/s</v>
      </c>
      <c r="DF39" s="96">
        <f t="shared" si="70"/>
        <v>0</v>
      </c>
      <c r="DG39" s="82">
        <f t="shared" si="71"/>
        <v>0</v>
      </c>
      <c r="DH39" s="111">
        <f t="shared" si="72"/>
        <v>28</v>
      </c>
      <c r="DI39" s="112">
        <f t="shared" si="73"/>
        <v>0</v>
      </c>
      <c r="DJ39" s="83">
        <v>35</v>
      </c>
      <c r="DK39" s="83">
        <f t="shared" si="106"/>
        <v>-12</v>
      </c>
      <c r="DL39" s="81" t="str">
        <f t="shared" si="74"/>
        <v>n/s</v>
      </c>
      <c r="DM39" s="96">
        <f t="shared" si="75"/>
        <v>0</v>
      </c>
      <c r="DN39" s="82">
        <f t="shared" si="76"/>
        <v>0</v>
      </c>
      <c r="DO39" s="111">
        <f t="shared" si="77"/>
        <v>30</v>
      </c>
      <c r="DP39" s="112">
        <f t="shared" si="78"/>
        <v>0</v>
      </c>
      <c r="DQ39" s="112">
        <v>35</v>
      </c>
      <c r="DR39" s="83">
        <f t="shared" si="107"/>
        <v>-10</v>
      </c>
      <c r="DS39" s="81" t="str">
        <f t="shared" si="79"/>
        <v>n/s</v>
      </c>
      <c r="DT39" s="82">
        <f t="shared" si="108"/>
        <v>0</v>
      </c>
      <c r="DU39" s="82">
        <f t="shared" si="80"/>
        <v>0</v>
      </c>
      <c r="DV39" s="84">
        <f t="shared" si="81"/>
        <v>30</v>
      </c>
      <c r="DW39" s="112">
        <f t="shared" si="82"/>
        <v>0</v>
      </c>
      <c r="DX39" s="83">
        <v>35</v>
      </c>
      <c r="DY39" s="83">
        <f t="shared" si="109"/>
        <v>-10</v>
      </c>
      <c r="DZ39" s="81" t="str">
        <f t="shared" si="83"/>
        <v>n/s</v>
      </c>
      <c r="EA39" s="96">
        <f t="shared" si="110"/>
        <v>0</v>
      </c>
      <c r="EB39" s="82" t="str">
        <f t="shared" si="84"/>
        <v xml:space="preserve"> </v>
      </c>
      <c r="EC39" s="84" t="str">
        <f t="shared" si="85"/>
        <v xml:space="preserve"> </v>
      </c>
      <c r="ED39" s="112" t="str">
        <f t="shared" si="86"/>
        <v xml:space="preserve"> </v>
      </c>
      <c r="EE39" s="83">
        <v>35</v>
      </c>
      <c r="EF39" s="83">
        <f t="shared" si="111"/>
        <v>-34</v>
      </c>
      <c r="EG39" s="81" t="str">
        <f t="shared" si="87"/>
        <v>n/s</v>
      </c>
      <c r="EH39" s="96">
        <f t="shared" si="112"/>
        <v>0</v>
      </c>
      <c r="EI39" s="82" t="str">
        <f t="shared" si="88"/>
        <v xml:space="preserve"> </v>
      </c>
      <c r="EJ39" s="84" t="str">
        <f t="shared" si="89"/>
        <v xml:space="preserve"> </v>
      </c>
      <c r="EK39" s="112" t="str">
        <f t="shared" si="90"/>
        <v xml:space="preserve"> </v>
      </c>
      <c r="EL39" s="83">
        <v>35</v>
      </c>
      <c r="EM39" s="83">
        <f t="shared" si="113"/>
        <v>-34</v>
      </c>
      <c r="EN39" s="86">
        <f t="shared" si="91"/>
        <v>-99</v>
      </c>
      <c r="EO39" s="65"/>
      <c r="EP39" s="87">
        <f t="shared" si="92"/>
        <v>-99</v>
      </c>
      <c r="EQ39" s="88">
        <f t="shared" si="93"/>
        <v>30</v>
      </c>
      <c r="ER39" s="89">
        <f t="shared" si="94"/>
        <v>177</v>
      </c>
      <c r="ES39" s="90">
        <f t="shared" si="95"/>
        <v>-99</v>
      </c>
      <c r="ET39" s="91">
        <v>35</v>
      </c>
      <c r="EU39" s="91">
        <v>1</v>
      </c>
      <c r="EV39" s="84">
        <f t="shared" si="96"/>
        <v>30</v>
      </c>
      <c r="EW39" s="141">
        <f t="shared" si="97"/>
        <v>0</v>
      </c>
      <c r="EX39" s="93">
        <f t="shared" si="98"/>
        <v>0</v>
      </c>
    </row>
    <row r="40" spans="1:154" s="98" customFormat="1" ht="12.75" hidden="1" customHeight="1">
      <c r="A40" s="66">
        <v>32</v>
      </c>
      <c r="B40" s="48"/>
      <c r="C40" s="123"/>
      <c r="D40" s="123"/>
      <c r="E40" s="123"/>
      <c r="F40" s="124"/>
      <c r="G40" s="124"/>
      <c r="H40" s="124"/>
      <c r="I40" s="125"/>
      <c r="J40" s="113"/>
      <c r="K40" s="114"/>
      <c r="L40" s="114"/>
      <c r="M40" s="48"/>
      <c r="N40" s="48"/>
      <c r="O40" s="122"/>
      <c r="P40" s="94"/>
      <c r="Q40" s="73">
        <f t="shared" si="2"/>
        <v>0</v>
      </c>
      <c r="R40" s="73">
        <f t="shared" si="3"/>
        <v>0</v>
      </c>
      <c r="S40" s="74" t="s">
        <v>103</v>
      </c>
      <c r="T40" s="74"/>
      <c r="U40" s="140"/>
      <c r="V40" s="76">
        <f t="shared" si="4"/>
        <v>1.1056266554125818</v>
      </c>
      <c r="W40" s="76">
        <f t="shared" si="5"/>
        <v>1.0921832629055259</v>
      </c>
      <c r="X40" s="76">
        <f t="shared" si="6"/>
        <v>1.0780012224585218</v>
      </c>
      <c r="Y40" s="99"/>
      <c r="Z40" s="78" t="str">
        <f t="shared" si="7"/>
        <v/>
      </c>
      <c r="AA40" s="79" t="str">
        <f t="shared" si="8"/>
        <v>n/s</v>
      </c>
      <c r="AB40" s="78" t="str">
        <f t="shared" si="9"/>
        <v/>
      </c>
      <c r="AC40" s="79" t="str">
        <f t="shared" si="10"/>
        <v>n/s</v>
      </c>
      <c r="AD40" s="99"/>
      <c r="AE40" s="78" t="str">
        <f t="shared" si="11"/>
        <v/>
      </c>
      <c r="AF40" s="79" t="str">
        <f t="shared" si="12"/>
        <v>n/s</v>
      </c>
      <c r="AG40" s="78" t="str">
        <f t="shared" si="13"/>
        <v/>
      </c>
      <c r="AH40" s="79" t="str">
        <f t="shared" si="14"/>
        <v>n/s</v>
      </c>
      <c r="AI40" s="99"/>
      <c r="AJ40" s="78" t="str">
        <f t="shared" si="15"/>
        <v/>
      </c>
      <c r="AK40" s="79" t="str">
        <f t="shared" si="16"/>
        <v>n/s</v>
      </c>
      <c r="AL40" s="78" t="str">
        <f t="shared" si="17"/>
        <v/>
      </c>
      <c r="AM40" s="79" t="str">
        <f t="shared" si="18"/>
        <v>n/s</v>
      </c>
      <c r="AN40" s="99"/>
      <c r="AO40" s="78" t="str">
        <f t="shared" si="19"/>
        <v/>
      </c>
      <c r="AP40" s="79" t="str">
        <f t="shared" si="20"/>
        <v>n/s</v>
      </c>
      <c r="AQ40" s="78" t="str">
        <f t="shared" si="21"/>
        <v/>
      </c>
      <c r="AR40" s="79" t="str">
        <f t="shared" si="22"/>
        <v>n/s</v>
      </c>
      <c r="AS40" s="99"/>
      <c r="AT40" s="78" t="str">
        <f t="shared" si="23"/>
        <v/>
      </c>
      <c r="AU40" s="79" t="str">
        <f t="shared" si="24"/>
        <v>n/s</v>
      </c>
      <c r="AV40" s="78" t="str">
        <f t="shared" si="25"/>
        <v/>
      </c>
      <c r="AW40" s="79" t="str">
        <f t="shared" si="26"/>
        <v>n/s</v>
      </c>
      <c r="AX40" s="99"/>
      <c r="AY40" s="78" t="str">
        <f t="shared" si="27"/>
        <v/>
      </c>
      <c r="AZ40" s="79" t="str">
        <f t="shared" si="28"/>
        <v>n/s</v>
      </c>
      <c r="BA40" s="78" t="str">
        <f t="shared" si="29"/>
        <v/>
      </c>
      <c r="BB40" s="79" t="str">
        <f t="shared" si="30"/>
        <v>n/s</v>
      </c>
      <c r="BC40" s="99"/>
      <c r="BD40" s="78" t="str">
        <f t="shared" si="31"/>
        <v/>
      </c>
      <c r="BE40" s="79" t="str">
        <f t="shared" si="32"/>
        <v>n/s</v>
      </c>
      <c r="BF40" s="78" t="str">
        <f t="shared" si="33"/>
        <v/>
      </c>
      <c r="BG40" s="79" t="str">
        <f t="shared" si="34"/>
        <v>n/s</v>
      </c>
      <c r="BH40" s="99"/>
      <c r="BI40" s="78" t="str">
        <f t="shared" si="35"/>
        <v/>
      </c>
      <c r="BJ40" s="79" t="str">
        <f t="shared" si="36"/>
        <v>n/s</v>
      </c>
      <c r="BK40" s="78" t="str">
        <f t="shared" si="37"/>
        <v/>
      </c>
      <c r="BL40" s="79" t="str">
        <f t="shared" si="38"/>
        <v>n/s</v>
      </c>
      <c r="BM40" s="99"/>
      <c r="BN40" s="78" t="str">
        <f t="shared" si="39"/>
        <v/>
      </c>
      <c r="BO40" s="79" t="str">
        <f t="shared" si="40"/>
        <v>n/s</v>
      </c>
      <c r="BP40" s="78" t="str">
        <f t="shared" si="41"/>
        <v/>
      </c>
      <c r="BQ40" s="79" t="str">
        <f t="shared" si="42"/>
        <v>n/s</v>
      </c>
      <c r="BR40" s="99"/>
      <c r="BS40" s="78" t="str">
        <f t="shared" si="43"/>
        <v/>
      </c>
      <c r="BT40" s="79" t="str">
        <f t="shared" si="44"/>
        <v>n/s</v>
      </c>
      <c r="BU40" s="78" t="str">
        <f t="shared" si="45"/>
        <v/>
      </c>
      <c r="BV40" s="79" t="str">
        <f t="shared" si="46"/>
        <v>n/s</v>
      </c>
      <c r="BW40" s="33"/>
      <c r="BX40" s="140">
        <f t="shared" si="47"/>
        <v>0</v>
      </c>
      <c r="BY40" s="81" t="str">
        <f t="shared" si="48"/>
        <v>n/s</v>
      </c>
      <c r="BZ40" s="96">
        <f t="shared" si="49"/>
        <v>0</v>
      </c>
      <c r="CA40" s="83">
        <v>36</v>
      </c>
      <c r="CB40" s="83">
        <f t="shared" si="100"/>
        <v>-8</v>
      </c>
      <c r="CC40" s="81" t="str">
        <f t="shared" si="50"/>
        <v>n/s</v>
      </c>
      <c r="CD40" s="96">
        <f t="shared" si="51"/>
        <v>0</v>
      </c>
      <c r="CE40" s="82">
        <f t="shared" si="52"/>
        <v>0</v>
      </c>
      <c r="CF40" s="111">
        <f t="shared" si="53"/>
        <v>28</v>
      </c>
      <c r="CG40" s="112">
        <f t="shared" si="54"/>
        <v>0</v>
      </c>
      <c r="CH40" s="83">
        <v>36</v>
      </c>
      <c r="CI40" s="83">
        <f t="shared" si="101"/>
        <v>-18</v>
      </c>
      <c r="CJ40" s="81" t="str">
        <f t="shared" si="55"/>
        <v>n/s</v>
      </c>
      <c r="CK40" s="96">
        <f t="shared" si="120"/>
        <v>0</v>
      </c>
      <c r="CL40" s="82">
        <f t="shared" si="56"/>
        <v>0</v>
      </c>
      <c r="CM40" s="111">
        <f t="shared" si="57"/>
        <v>28</v>
      </c>
      <c r="CN40" s="112">
        <f t="shared" si="58"/>
        <v>0</v>
      </c>
      <c r="CO40" s="83">
        <v>36</v>
      </c>
      <c r="CP40" s="83">
        <f t="shared" si="103"/>
        <v>-16</v>
      </c>
      <c r="CQ40" s="81" t="str">
        <f t="shared" si="59"/>
        <v>n/s</v>
      </c>
      <c r="CR40" s="96">
        <f t="shared" si="60"/>
        <v>0</v>
      </c>
      <c r="CS40" s="82">
        <f t="shared" si="61"/>
        <v>0</v>
      </c>
      <c r="CT40" s="111">
        <f t="shared" si="62"/>
        <v>28</v>
      </c>
      <c r="CU40" s="112">
        <f t="shared" si="63"/>
        <v>0</v>
      </c>
      <c r="CV40" s="83">
        <v>36</v>
      </c>
      <c r="CW40" s="83">
        <f t="shared" si="104"/>
        <v>-12</v>
      </c>
      <c r="CX40" s="81" t="str">
        <f t="shared" si="64"/>
        <v>n/s</v>
      </c>
      <c r="CY40" s="96">
        <f t="shared" si="65"/>
        <v>0</v>
      </c>
      <c r="CZ40" s="82">
        <f t="shared" si="66"/>
        <v>0</v>
      </c>
      <c r="DA40" s="111">
        <f t="shared" si="67"/>
        <v>28</v>
      </c>
      <c r="DB40" s="112">
        <f t="shared" si="68"/>
        <v>0</v>
      </c>
      <c r="DC40" s="83">
        <v>36</v>
      </c>
      <c r="DD40" s="83">
        <f t="shared" si="105"/>
        <v>-14</v>
      </c>
      <c r="DE40" s="81" t="str">
        <f t="shared" si="69"/>
        <v>n/s</v>
      </c>
      <c r="DF40" s="96">
        <f t="shared" si="70"/>
        <v>0</v>
      </c>
      <c r="DG40" s="82">
        <f t="shared" si="71"/>
        <v>0</v>
      </c>
      <c r="DH40" s="111">
        <f t="shared" si="72"/>
        <v>28</v>
      </c>
      <c r="DI40" s="112">
        <f t="shared" si="73"/>
        <v>0</v>
      </c>
      <c r="DJ40" s="83">
        <v>36</v>
      </c>
      <c r="DK40" s="83">
        <f t="shared" si="106"/>
        <v>-13</v>
      </c>
      <c r="DL40" s="81" t="str">
        <f t="shared" si="74"/>
        <v>n/s</v>
      </c>
      <c r="DM40" s="96">
        <f t="shared" si="75"/>
        <v>0</v>
      </c>
      <c r="DN40" s="82">
        <f t="shared" si="76"/>
        <v>0</v>
      </c>
      <c r="DO40" s="111">
        <f t="shared" si="77"/>
        <v>30</v>
      </c>
      <c r="DP40" s="112">
        <f t="shared" si="78"/>
        <v>0</v>
      </c>
      <c r="DQ40" s="112">
        <v>36</v>
      </c>
      <c r="DR40" s="83">
        <f t="shared" si="107"/>
        <v>-11</v>
      </c>
      <c r="DS40" s="81" t="str">
        <f t="shared" si="79"/>
        <v>n/s</v>
      </c>
      <c r="DT40" s="82">
        <f t="shared" si="108"/>
        <v>0</v>
      </c>
      <c r="DU40" s="82">
        <f t="shared" si="80"/>
        <v>0</v>
      </c>
      <c r="DV40" s="84">
        <f t="shared" si="81"/>
        <v>30</v>
      </c>
      <c r="DW40" s="112">
        <f t="shared" si="82"/>
        <v>0</v>
      </c>
      <c r="DX40" s="83">
        <v>36</v>
      </c>
      <c r="DY40" s="83">
        <f t="shared" si="109"/>
        <v>-11</v>
      </c>
      <c r="DZ40" s="81" t="str">
        <f t="shared" si="83"/>
        <v>n/s</v>
      </c>
      <c r="EA40" s="96">
        <f t="shared" si="110"/>
        <v>0</v>
      </c>
      <c r="EB40" s="82" t="str">
        <f t="shared" si="84"/>
        <v xml:space="preserve"> </v>
      </c>
      <c r="EC40" s="84" t="str">
        <f t="shared" si="85"/>
        <v xml:space="preserve"> </v>
      </c>
      <c r="ED40" s="112" t="str">
        <f t="shared" si="86"/>
        <v xml:space="preserve"> </v>
      </c>
      <c r="EE40" s="83">
        <v>36</v>
      </c>
      <c r="EF40" s="83">
        <f t="shared" si="111"/>
        <v>-35</v>
      </c>
      <c r="EG40" s="81" t="str">
        <f t="shared" si="87"/>
        <v>n/s</v>
      </c>
      <c r="EH40" s="96">
        <f t="shared" si="112"/>
        <v>0</v>
      </c>
      <c r="EI40" s="82" t="str">
        <f t="shared" si="88"/>
        <v xml:space="preserve"> </v>
      </c>
      <c r="EJ40" s="84" t="str">
        <f t="shared" si="89"/>
        <v xml:space="preserve"> </v>
      </c>
      <c r="EK40" s="112" t="str">
        <f t="shared" si="90"/>
        <v xml:space="preserve"> </v>
      </c>
      <c r="EL40" s="83">
        <v>36</v>
      </c>
      <c r="EM40" s="83">
        <f t="shared" si="113"/>
        <v>-35</v>
      </c>
      <c r="EN40" s="86">
        <f t="shared" si="91"/>
        <v>-99</v>
      </c>
      <c r="EO40" s="65"/>
      <c r="EP40" s="87">
        <f t="shared" si="92"/>
        <v>-99</v>
      </c>
      <c r="EQ40" s="88">
        <f t="shared" si="93"/>
        <v>30</v>
      </c>
      <c r="ER40" s="89">
        <f t="shared" si="94"/>
        <v>177</v>
      </c>
      <c r="ES40" s="90">
        <f t="shared" si="95"/>
        <v>-99</v>
      </c>
      <c r="ET40" s="91">
        <v>36</v>
      </c>
      <c r="EU40" s="91">
        <v>1</v>
      </c>
      <c r="EV40" s="84">
        <f t="shared" si="96"/>
        <v>30</v>
      </c>
      <c r="EW40" s="141">
        <f t="shared" si="97"/>
        <v>0</v>
      </c>
      <c r="EX40" s="93">
        <f t="shared" si="98"/>
        <v>0</v>
      </c>
    </row>
    <row r="41" spans="1:154" s="98" customFormat="1" ht="12.75" hidden="1" customHeight="1">
      <c r="A41" s="142">
        <v>37</v>
      </c>
      <c r="B41" s="143"/>
      <c r="C41" s="67"/>
      <c r="D41" s="67"/>
      <c r="E41" s="67"/>
      <c r="F41" s="67"/>
      <c r="G41" s="67"/>
      <c r="H41" s="67"/>
      <c r="I41" s="68"/>
      <c r="J41" s="113"/>
      <c r="K41" s="114"/>
      <c r="L41" s="113"/>
      <c r="M41" s="115"/>
      <c r="N41" s="115"/>
      <c r="O41" s="144"/>
      <c r="P41" s="144"/>
      <c r="Q41" s="73">
        <f t="shared" si="2"/>
        <v>0</v>
      </c>
      <c r="R41" s="73">
        <f t="shared" si="3"/>
        <v>0</v>
      </c>
      <c r="S41" s="74" t="s">
        <v>103</v>
      </c>
      <c r="T41" s="74"/>
      <c r="U41" s="140"/>
      <c r="V41" s="76">
        <f t="shared" si="4"/>
        <v>1.1056266554125818</v>
      </c>
      <c r="W41" s="76">
        <f t="shared" si="5"/>
        <v>1.0921832629055259</v>
      </c>
      <c r="X41" s="76">
        <f t="shared" si="6"/>
        <v>1.0780012224585218</v>
      </c>
      <c r="Y41" s="99"/>
      <c r="Z41" s="78" t="str">
        <f t="shared" si="7"/>
        <v/>
      </c>
      <c r="AA41" s="79" t="str">
        <f t="shared" si="8"/>
        <v>n/s</v>
      </c>
      <c r="AB41" s="78" t="str">
        <f t="shared" si="9"/>
        <v/>
      </c>
      <c r="AC41" s="79" t="str">
        <f t="shared" si="10"/>
        <v>n/s</v>
      </c>
      <c r="AD41" s="99"/>
      <c r="AE41" s="78" t="str">
        <f t="shared" si="11"/>
        <v/>
      </c>
      <c r="AF41" s="79" t="str">
        <f t="shared" si="12"/>
        <v>n/s</v>
      </c>
      <c r="AG41" s="78" t="str">
        <f t="shared" si="13"/>
        <v/>
      </c>
      <c r="AH41" s="79" t="str">
        <f t="shared" si="14"/>
        <v>n/s</v>
      </c>
      <c r="AI41" s="99"/>
      <c r="AJ41" s="78" t="str">
        <f t="shared" si="15"/>
        <v/>
      </c>
      <c r="AK41" s="79" t="str">
        <f t="shared" si="16"/>
        <v>n/s</v>
      </c>
      <c r="AL41" s="78" t="str">
        <f t="shared" si="17"/>
        <v/>
      </c>
      <c r="AM41" s="79" t="str">
        <f t="shared" si="18"/>
        <v>n/s</v>
      </c>
      <c r="AN41" s="99"/>
      <c r="AO41" s="78" t="str">
        <f t="shared" si="19"/>
        <v/>
      </c>
      <c r="AP41" s="79" t="str">
        <f t="shared" si="20"/>
        <v>n/s</v>
      </c>
      <c r="AQ41" s="78" t="str">
        <f t="shared" si="21"/>
        <v/>
      </c>
      <c r="AR41" s="79" t="str">
        <f t="shared" si="22"/>
        <v>n/s</v>
      </c>
      <c r="AS41" s="99"/>
      <c r="AT41" s="78" t="str">
        <f t="shared" si="23"/>
        <v/>
      </c>
      <c r="AU41" s="79" t="str">
        <f t="shared" si="24"/>
        <v>n/s</v>
      </c>
      <c r="AV41" s="78" t="str">
        <f t="shared" si="25"/>
        <v/>
      </c>
      <c r="AW41" s="79" t="str">
        <f t="shared" si="26"/>
        <v>n/s</v>
      </c>
      <c r="AX41" s="99"/>
      <c r="AY41" s="78" t="str">
        <f t="shared" si="27"/>
        <v/>
      </c>
      <c r="AZ41" s="79" t="str">
        <f t="shared" si="28"/>
        <v>n/s</v>
      </c>
      <c r="BA41" s="78" t="str">
        <f t="shared" si="29"/>
        <v/>
      </c>
      <c r="BB41" s="79" t="str">
        <f t="shared" si="30"/>
        <v>n/s</v>
      </c>
      <c r="BC41" s="99"/>
      <c r="BD41" s="78" t="str">
        <f t="shared" si="31"/>
        <v/>
      </c>
      <c r="BE41" s="79" t="str">
        <f t="shared" si="32"/>
        <v>n/s</v>
      </c>
      <c r="BF41" s="78" t="str">
        <f t="shared" si="33"/>
        <v/>
      </c>
      <c r="BG41" s="79" t="str">
        <f t="shared" si="34"/>
        <v>n/s</v>
      </c>
      <c r="BH41" s="99"/>
      <c r="BI41" s="78" t="str">
        <f t="shared" si="35"/>
        <v/>
      </c>
      <c r="BJ41" s="79" t="str">
        <f t="shared" si="36"/>
        <v>n/s</v>
      </c>
      <c r="BK41" s="78" t="str">
        <f t="shared" si="37"/>
        <v/>
      </c>
      <c r="BL41" s="79" t="str">
        <f t="shared" si="38"/>
        <v>n/s</v>
      </c>
      <c r="BM41" s="99"/>
      <c r="BN41" s="78" t="str">
        <f t="shared" si="39"/>
        <v/>
      </c>
      <c r="BO41" s="79" t="str">
        <f t="shared" si="40"/>
        <v>n/s</v>
      </c>
      <c r="BP41" s="78" t="str">
        <f t="shared" si="41"/>
        <v/>
      </c>
      <c r="BQ41" s="79" t="str">
        <f t="shared" si="42"/>
        <v>n/s</v>
      </c>
      <c r="BR41" s="99"/>
      <c r="BS41" s="78" t="str">
        <f t="shared" si="43"/>
        <v/>
      </c>
      <c r="BT41" s="79" t="str">
        <f t="shared" si="44"/>
        <v>n/s</v>
      </c>
      <c r="BU41" s="78" t="str">
        <f t="shared" si="45"/>
        <v/>
      </c>
      <c r="BV41" s="79" t="str">
        <f t="shared" si="46"/>
        <v>n/s</v>
      </c>
      <c r="BW41" s="33"/>
      <c r="BX41" s="140">
        <f t="shared" si="47"/>
        <v>0</v>
      </c>
      <c r="BY41" s="81" t="str">
        <f t="shared" si="48"/>
        <v>n/s</v>
      </c>
      <c r="BZ41" s="96">
        <f t="shared" si="49"/>
        <v>0</v>
      </c>
      <c r="CA41" s="83">
        <v>37</v>
      </c>
      <c r="CB41" s="83">
        <f t="shared" si="100"/>
        <v>-9</v>
      </c>
      <c r="CC41" s="81" t="str">
        <f t="shared" si="50"/>
        <v>n/s</v>
      </c>
      <c r="CD41" s="96">
        <f t="shared" si="51"/>
        <v>0</v>
      </c>
      <c r="CE41" s="82">
        <f t="shared" si="52"/>
        <v>0</v>
      </c>
      <c r="CF41" s="111">
        <f t="shared" si="53"/>
        <v>28</v>
      </c>
      <c r="CG41" s="112">
        <f t="shared" si="54"/>
        <v>0</v>
      </c>
      <c r="CH41" s="83">
        <v>37</v>
      </c>
      <c r="CI41" s="83">
        <f t="shared" si="101"/>
        <v>-19</v>
      </c>
      <c r="CJ41" s="81" t="str">
        <f t="shared" si="55"/>
        <v>n/s</v>
      </c>
      <c r="CK41" s="96">
        <f t="shared" si="120"/>
        <v>0</v>
      </c>
      <c r="CL41" s="82">
        <f t="shared" si="56"/>
        <v>0</v>
      </c>
      <c r="CM41" s="111">
        <f t="shared" si="57"/>
        <v>28</v>
      </c>
      <c r="CN41" s="112">
        <f t="shared" si="58"/>
        <v>0</v>
      </c>
      <c r="CO41" s="83">
        <v>37</v>
      </c>
      <c r="CP41" s="83">
        <f t="shared" si="103"/>
        <v>-17</v>
      </c>
      <c r="CQ41" s="81" t="str">
        <f t="shared" si="59"/>
        <v>n/s</v>
      </c>
      <c r="CR41" s="96">
        <f t="shared" si="60"/>
        <v>0</v>
      </c>
      <c r="CS41" s="82">
        <f t="shared" si="61"/>
        <v>0</v>
      </c>
      <c r="CT41" s="111">
        <f t="shared" si="62"/>
        <v>28</v>
      </c>
      <c r="CU41" s="112">
        <f t="shared" si="63"/>
        <v>0</v>
      </c>
      <c r="CV41" s="83">
        <v>37</v>
      </c>
      <c r="CW41" s="83">
        <f t="shared" si="104"/>
        <v>-13</v>
      </c>
      <c r="CX41" s="81" t="str">
        <f t="shared" si="64"/>
        <v>n/s</v>
      </c>
      <c r="CY41" s="96">
        <f t="shared" si="65"/>
        <v>0</v>
      </c>
      <c r="CZ41" s="82">
        <f t="shared" si="66"/>
        <v>0</v>
      </c>
      <c r="DA41" s="111">
        <f t="shared" si="67"/>
        <v>28</v>
      </c>
      <c r="DB41" s="112">
        <f t="shared" si="68"/>
        <v>0</v>
      </c>
      <c r="DC41" s="83">
        <v>37</v>
      </c>
      <c r="DD41" s="83">
        <f t="shared" si="105"/>
        <v>-15</v>
      </c>
      <c r="DE41" s="81" t="str">
        <f t="shared" si="69"/>
        <v>n/s</v>
      </c>
      <c r="DF41" s="96">
        <f t="shared" si="70"/>
        <v>0</v>
      </c>
      <c r="DG41" s="82">
        <f t="shared" si="71"/>
        <v>0</v>
      </c>
      <c r="DH41" s="111">
        <f t="shared" si="72"/>
        <v>28</v>
      </c>
      <c r="DI41" s="112">
        <f t="shared" si="73"/>
        <v>0</v>
      </c>
      <c r="DJ41" s="83">
        <v>37</v>
      </c>
      <c r="DK41" s="83">
        <f t="shared" si="106"/>
        <v>-14</v>
      </c>
      <c r="DL41" s="81" t="str">
        <f t="shared" si="74"/>
        <v>n/s</v>
      </c>
      <c r="DM41" s="96">
        <f t="shared" si="75"/>
        <v>0</v>
      </c>
      <c r="DN41" s="82">
        <f t="shared" si="76"/>
        <v>0</v>
      </c>
      <c r="DO41" s="111">
        <f t="shared" si="77"/>
        <v>30</v>
      </c>
      <c r="DP41" s="112">
        <f t="shared" si="78"/>
        <v>0</v>
      </c>
      <c r="DQ41" s="112">
        <v>37</v>
      </c>
      <c r="DR41" s="83">
        <f t="shared" si="107"/>
        <v>-12</v>
      </c>
      <c r="DS41" s="81" t="str">
        <f t="shared" si="79"/>
        <v>n/s</v>
      </c>
      <c r="DT41" s="82">
        <f t="shared" si="108"/>
        <v>0</v>
      </c>
      <c r="DU41" s="82">
        <f t="shared" si="80"/>
        <v>0</v>
      </c>
      <c r="DV41" s="84">
        <f t="shared" si="81"/>
        <v>30</v>
      </c>
      <c r="DW41" s="112">
        <f t="shared" si="82"/>
        <v>0</v>
      </c>
      <c r="DX41" s="83">
        <v>37</v>
      </c>
      <c r="DY41" s="83">
        <f t="shared" si="109"/>
        <v>-12</v>
      </c>
      <c r="DZ41" s="81" t="str">
        <f t="shared" si="83"/>
        <v>n/s</v>
      </c>
      <c r="EA41" s="96">
        <f t="shared" si="110"/>
        <v>0</v>
      </c>
      <c r="EB41" s="82" t="str">
        <f t="shared" si="84"/>
        <v xml:space="preserve"> </v>
      </c>
      <c r="EC41" s="84" t="str">
        <f t="shared" si="85"/>
        <v xml:space="preserve"> </v>
      </c>
      <c r="ED41" s="112" t="str">
        <f t="shared" si="86"/>
        <v xml:space="preserve"> </v>
      </c>
      <c r="EE41" s="83">
        <v>37</v>
      </c>
      <c r="EF41" s="83">
        <f t="shared" si="111"/>
        <v>-36</v>
      </c>
      <c r="EG41" s="81" t="str">
        <f t="shared" si="87"/>
        <v>n/s</v>
      </c>
      <c r="EH41" s="96">
        <f t="shared" si="112"/>
        <v>0</v>
      </c>
      <c r="EI41" s="82" t="str">
        <f t="shared" si="88"/>
        <v xml:space="preserve"> </v>
      </c>
      <c r="EJ41" s="84" t="str">
        <f t="shared" si="89"/>
        <v xml:space="preserve"> </v>
      </c>
      <c r="EK41" s="112" t="str">
        <f t="shared" si="90"/>
        <v xml:space="preserve"> </v>
      </c>
      <c r="EL41" s="83">
        <v>37</v>
      </c>
      <c r="EM41" s="83">
        <f t="shared" si="113"/>
        <v>-36</v>
      </c>
      <c r="EN41" s="86">
        <f t="shared" si="91"/>
        <v>-99</v>
      </c>
      <c r="EO41" s="65"/>
      <c r="EP41" s="87">
        <f t="shared" si="92"/>
        <v>-99</v>
      </c>
      <c r="EQ41" s="88">
        <f t="shared" si="93"/>
        <v>30</v>
      </c>
      <c r="ER41" s="89">
        <f t="shared" si="94"/>
        <v>177</v>
      </c>
      <c r="ES41" s="90">
        <f t="shared" si="95"/>
        <v>-99</v>
      </c>
      <c r="ET41" s="91">
        <v>37</v>
      </c>
      <c r="EU41" s="91">
        <v>1</v>
      </c>
      <c r="EV41" s="84">
        <f t="shared" si="96"/>
        <v>30</v>
      </c>
      <c r="EW41" s="141">
        <f t="shared" si="97"/>
        <v>0</v>
      </c>
      <c r="EX41" s="93">
        <f t="shared" si="98"/>
        <v>0</v>
      </c>
    </row>
    <row r="42" spans="1:154" s="98" customFormat="1" ht="12.75" hidden="1" customHeight="1">
      <c r="A42" s="142">
        <v>38</v>
      </c>
      <c r="B42" s="143"/>
      <c r="C42" s="67"/>
      <c r="D42" s="67"/>
      <c r="E42" s="67"/>
      <c r="F42" s="67"/>
      <c r="G42" s="67"/>
      <c r="H42" s="67"/>
      <c r="I42" s="68"/>
      <c r="J42" s="113"/>
      <c r="K42" s="114"/>
      <c r="L42" s="113"/>
      <c r="M42" s="71"/>
      <c r="N42" s="143"/>
      <c r="O42" s="144"/>
      <c r="P42" s="144"/>
      <c r="Q42" s="73">
        <f t="shared" si="2"/>
        <v>0</v>
      </c>
      <c r="R42" s="73">
        <f t="shared" si="3"/>
        <v>0</v>
      </c>
      <c r="S42" s="74"/>
      <c r="T42" s="74"/>
      <c r="U42" s="140"/>
      <c r="V42" s="76">
        <f t="shared" si="4"/>
        <v>1.1056266554125818</v>
      </c>
      <c r="W42" s="76">
        <f t="shared" si="5"/>
        <v>1.0921832629055259</v>
      </c>
      <c r="X42" s="76">
        <f t="shared" si="6"/>
        <v>1.0780012224585218</v>
      </c>
      <c r="Y42" s="99"/>
      <c r="Z42" s="78" t="str">
        <f t="shared" si="7"/>
        <v/>
      </c>
      <c r="AA42" s="79" t="str">
        <f t="shared" si="8"/>
        <v>n/s</v>
      </c>
      <c r="AB42" s="78" t="str">
        <f t="shared" si="9"/>
        <v/>
      </c>
      <c r="AC42" s="79" t="str">
        <f t="shared" si="10"/>
        <v>n/s</v>
      </c>
      <c r="AD42" s="99"/>
      <c r="AE42" s="78" t="str">
        <f t="shared" si="11"/>
        <v/>
      </c>
      <c r="AF42" s="79" t="str">
        <f t="shared" si="12"/>
        <v>n/s</v>
      </c>
      <c r="AG42" s="78" t="str">
        <f t="shared" si="13"/>
        <v/>
      </c>
      <c r="AH42" s="79" t="str">
        <f t="shared" si="14"/>
        <v>n/s</v>
      </c>
      <c r="AI42" s="99"/>
      <c r="AJ42" s="78" t="str">
        <f t="shared" si="15"/>
        <v/>
      </c>
      <c r="AK42" s="79" t="str">
        <f t="shared" si="16"/>
        <v>n/s</v>
      </c>
      <c r="AL42" s="78" t="str">
        <f t="shared" si="17"/>
        <v/>
      </c>
      <c r="AM42" s="79" t="str">
        <f t="shared" si="18"/>
        <v>n/s</v>
      </c>
      <c r="AN42" s="99"/>
      <c r="AO42" s="78" t="str">
        <f t="shared" si="19"/>
        <v/>
      </c>
      <c r="AP42" s="79" t="str">
        <f t="shared" si="20"/>
        <v>n/s</v>
      </c>
      <c r="AQ42" s="78" t="str">
        <f t="shared" si="21"/>
        <v/>
      </c>
      <c r="AR42" s="79" t="str">
        <f t="shared" si="22"/>
        <v>n/s</v>
      </c>
      <c r="AS42" s="99"/>
      <c r="AT42" s="78" t="str">
        <f t="shared" si="23"/>
        <v/>
      </c>
      <c r="AU42" s="79" t="str">
        <f t="shared" si="24"/>
        <v>n/s</v>
      </c>
      <c r="AV42" s="78" t="str">
        <f t="shared" si="25"/>
        <v/>
      </c>
      <c r="AW42" s="79" t="str">
        <f t="shared" si="26"/>
        <v>n/s</v>
      </c>
      <c r="AX42" s="99"/>
      <c r="AY42" s="78" t="str">
        <f t="shared" si="27"/>
        <v/>
      </c>
      <c r="AZ42" s="79" t="str">
        <f t="shared" si="28"/>
        <v>n/s</v>
      </c>
      <c r="BA42" s="78" t="str">
        <f t="shared" si="29"/>
        <v/>
      </c>
      <c r="BB42" s="79" t="str">
        <f t="shared" si="30"/>
        <v>n/s</v>
      </c>
      <c r="BC42" s="99"/>
      <c r="BD42" s="78" t="str">
        <f t="shared" si="31"/>
        <v/>
      </c>
      <c r="BE42" s="79" t="str">
        <f t="shared" si="32"/>
        <v>n/s</v>
      </c>
      <c r="BF42" s="78" t="str">
        <f t="shared" si="33"/>
        <v/>
      </c>
      <c r="BG42" s="79" t="str">
        <f t="shared" si="34"/>
        <v>n/s</v>
      </c>
      <c r="BH42" s="99"/>
      <c r="BI42" s="78" t="str">
        <f t="shared" si="35"/>
        <v/>
      </c>
      <c r="BJ42" s="79" t="str">
        <f t="shared" si="36"/>
        <v>n/s</v>
      </c>
      <c r="BK42" s="78" t="str">
        <f t="shared" si="37"/>
        <v/>
      </c>
      <c r="BL42" s="79" t="str">
        <f t="shared" si="38"/>
        <v>n/s</v>
      </c>
      <c r="BM42" s="99"/>
      <c r="BN42" s="78" t="str">
        <f t="shared" si="39"/>
        <v/>
      </c>
      <c r="BO42" s="79" t="str">
        <f t="shared" si="40"/>
        <v>n/s</v>
      </c>
      <c r="BP42" s="78" t="str">
        <f t="shared" si="41"/>
        <v/>
      </c>
      <c r="BQ42" s="79" t="str">
        <f t="shared" si="42"/>
        <v>n/s</v>
      </c>
      <c r="BR42" s="99"/>
      <c r="BS42" s="78" t="str">
        <f t="shared" si="43"/>
        <v/>
      </c>
      <c r="BT42" s="79" t="str">
        <f t="shared" si="44"/>
        <v>n/s</v>
      </c>
      <c r="BU42" s="78" t="str">
        <f t="shared" si="45"/>
        <v/>
      </c>
      <c r="BV42" s="79" t="str">
        <f t="shared" si="46"/>
        <v>n/s</v>
      </c>
      <c r="BW42" s="33"/>
      <c r="BX42" s="140">
        <f t="shared" si="47"/>
        <v>0</v>
      </c>
      <c r="BY42" s="81" t="str">
        <f t="shared" si="48"/>
        <v>n/s</v>
      </c>
      <c r="BZ42" s="96">
        <f t="shared" si="49"/>
        <v>0</v>
      </c>
      <c r="CA42" s="83">
        <v>38</v>
      </c>
      <c r="CB42" s="83">
        <f t="shared" si="100"/>
        <v>-10</v>
      </c>
      <c r="CC42" s="81" t="str">
        <f t="shared" si="50"/>
        <v>n/s</v>
      </c>
      <c r="CD42" s="96">
        <f t="shared" si="51"/>
        <v>0</v>
      </c>
      <c r="CE42" s="82">
        <f t="shared" si="52"/>
        <v>0</v>
      </c>
      <c r="CF42" s="111">
        <f t="shared" si="53"/>
        <v>28</v>
      </c>
      <c r="CG42" s="112">
        <f t="shared" si="54"/>
        <v>0</v>
      </c>
      <c r="CH42" s="83">
        <v>38</v>
      </c>
      <c r="CI42" s="83">
        <f t="shared" si="101"/>
        <v>-20</v>
      </c>
      <c r="CJ42" s="81" t="str">
        <f t="shared" si="55"/>
        <v>n/s</v>
      </c>
      <c r="CK42" s="96">
        <f t="shared" si="120"/>
        <v>0</v>
      </c>
      <c r="CL42" s="82">
        <f t="shared" si="56"/>
        <v>0</v>
      </c>
      <c r="CM42" s="111">
        <f t="shared" si="57"/>
        <v>28</v>
      </c>
      <c r="CN42" s="112">
        <f t="shared" si="58"/>
        <v>0</v>
      </c>
      <c r="CO42" s="83">
        <v>38</v>
      </c>
      <c r="CP42" s="83">
        <f t="shared" si="103"/>
        <v>-18</v>
      </c>
      <c r="CQ42" s="81" t="str">
        <f t="shared" si="59"/>
        <v>n/s</v>
      </c>
      <c r="CR42" s="96">
        <f t="shared" si="60"/>
        <v>0</v>
      </c>
      <c r="CS42" s="82">
        <f t="shared" si="61"/>
        <v>0</v>
      </c>
      <c r="CT42" s="111">
        <f t="shared" si="62"/>
        <v>28</v>
      </c>
      <c r="CU42" s="112">
        <f t="shared" si="63"/>
        <v>0</v>
      </c>
      <c r="CV42" s="83">
        <v>38</v>
      </c>
      <c r="CW42" s="83">
        <f t="shared" si="104"/>
        <v>-14</v>
      </c>
      <c r="CX42" s="81" t="str">
        <f t="shared" si="64"/>
        <v>n/s</v>
      </c>
      <c r="CY42" s="96">
        <f t="shared" si="65"/>
        <v>0</v>
      </c>
      <c r="CZ42" s="82">
        <f t="shared" si="66"/>
        <v>0</v>
      </c>
      <c r="DA42" s="111">
        <f t="shared" si="67"/>
        <v>28</v>
      </c>
      <c r="DB42" s="112">
        <f t="shared" si="68"/>
        <v>0</v>
      </c>
      <c r="DC42" s="83">
        <v>38</v>
      </c>
      <c r="DD42" s="83">
        <f t="shared" si="105"/>
        <v>-16</v>
      </c>
      <c r="DE42" s="81" t="str">
        <f t="shared" si="69"/>
        <v>n/s</v>
      </c>
      <c r="DF42" s="96">
        <f t="shared" si="70"/>
        <v>0</v>
      </c>
      <c r="DG42" s="82">
        <f t="shared" si="71"/>
        <v>0</v>
      </c>
      <c r="DH42" s="111">
        <f t="shared" si="72"/>
        <v>28</v>
      </c>
      <c r="DI42" s="112">
        <f t="shared" si="73"/>
        <v>0</v>
      </c>
      <c r="DJ42" s="83">
        <v>38</v>
      </c>
      <c r="DK42" s="83">
        <f t="shared" si="106"/>
        <v>-15</v>
      </c>
      <c r="DL42" s="81" t="str">
        <f t="shared" si="74"/>
        <v>n/s</v>
      </c>
      <c r="DM42" s="96">
        <f t="shared" si="75"/>
        <v>0</v>
      </c>
      <c r="DN42" s="82">
        <f t="shared" si="76"/>
        <v>0</v>
      </c>
      <c r="DO42" s="111">
        <f t="shared" si="77"/>
        <v>30</v>
      </c>
      <c r="DP42" s="112">
        <f t="shared" si="78"/>
        <v>0</v>
      </c>
      <c r="DQ42" s="112">
        <v>38</v>
      </c>
      <c r="DR42" s="83">
        <f t="shared" si="107"/>
        <v>-13</v>
      </c>
      <c r="DS42" s="81" t="str">
        <f t="shared" si="79"/>
        <v>n/s</v>
      </c>
      <c r="DT42" s="82">
        <f t="shared" si="108"/>
        <v>0</v>
      </c>
      <c r="DU42" s="82">
        <f t="shared" si="80"/>
        <v>0</v>
      </c>
      <c r="DV42" s="84">
        <f t="shared" si="81"/>
        <v>30</v>
      </c>
      <c r="DW42" s="112">
        <f t="shared" si="82"/>
        <v>0</v>
      </c>
      <c r="DX42" s="83">
        <v>38</v>
      </c>
      <c r="DY42" s="83">
        <f t="shared" si="109"/>
        <v>-13</v>
      </c>
      <c r="DZ42" s="81" t="str">
        <f t="shared" si="83"/>
        <v>n/s</v>
      </c>
      <c r="EA42" s="96">
        <f t="shared" si="110"/>
        <v>0</v>
      </c>
      <c r="EB42" s="82" t="str">
        <f t="shared" si="84"/>
        <v xml:space="preserve"> </v>
      </c>
      <c r="EC42" s="84" t="str">
        <f t="shared" si="85"/>
        <v xml:space="preserve"> </v>
      </c>
      <c r="ED42" s="112" t="str">
        <f t="shared" si="86"/>
        <v xml:space="preserve"> </v>
      </c>
      <c r="EE42" s="83">
        <v>38</v>
      </c>
      <c r="EF42" s="83">
        <f t="shared" si="111"/>
        <v>-37</v>
      </c>
      <c r="EG42" s="81" t="str">
        <f t="shared" si="87"/>
        <v>n/s</v>
      </c>
      <c r="EH42" s="96">
        <f t="shared" si="112"/>
        <v>0</v>
      </c>
      <c r="EI42" s="82" t="str">
        <f t="shared" si="88"/>
        <v xml:space="preserve"> </v>
      </c>
      <c r="EJ42" s="84" t="str">
        <f t="shared" si="89"/>
        <v xml:space="preserve"> </v>
      </c>
      <c r="EK42" s="112" t="str">
        <f t="shared" si="90"/>
        <v xml:space="preserve"> </v>
      </c>
      <c r="EL42" s="83">
        <v>38</v>
      </c>
      <c r="EM42" s="83">
        <f t="shared" si="113"/>
        <v>-37</v>
      </c>
      <c r="EN42" s="86">
        <f t="shared" si="91"/>
        <v>-99</v>
      </c>
      <c r="EO42" s="65"/>
      <c r="EP42" s="87">
        <f t="shared" si="92"/>
        <v>-99</v>
      </c>
      <c r="EQ42" s="88">
        <f t="shared" si="93"/>
        <v>30</v>
      </c>
      <c r="ER42" s="89">
        <f t="shared" si="94"/>
        <v>177</v>
      </c>
      <c r="ES42" s="90">
        <f t="shared" si="95"/>
        <v>-99</v>
      </c>
      <c r="ET42" s="91">
        <v>38</v>
      </c>
      <c r="EU42" s="91">
        <v>1</v>
      </c>
      <c r="EV42" s="84">
        <f t="shared" si="96"/>
        <v>30</v>
      </c>
      <c r="EW42" s="141">
        <f t="shared" si="97"/>
        <v>0</v>
      </c>
      <c r="EX42" s="93">
        <f t="shared" si="98"/>
        <v>0</v>
      </c>
    </row>
    <row r="43" spans="1:154" s="98" customFormat="1" ht="15" hidden="1" customHeight="1">
      <c r="A43" s="142">
        <v>39</v>
      </c>
      <c r="B43" s="143"/>
      <c r="C43" s="67"/>
      <c r="D43" s="67"/>
      <c r="E43" s="67"/>
      <c r="F43" s="67"/>
      <c r="G43" s="67"/>
      <c r="H43" s="145"/>
      <c r="I43" s="68"/>
      <c r="J43" s="113"/>
      <c r="K43" s="114"/>
      <c r="L43" s="113"/>
      <c r="M43" s="71"/>
      <c r="N43" s="143"/>
      <c r="O43" s="146"/>
      <c r="P43" s="147"/>
      <c r="Q43" s="73">
        <f t="shared" si="2"/>
        <v>0</v>
      </c>
      <c r="R43" s="73">
        <f t="shared" si="3"/>
        <v>0</v>
      </c>
      <c r="S43" s="74"/>
      <c r="T43" s="74"/>
      <c r="U43" s="140"/>
      <c r="V43" s="76">
        <f t="shared" si="4"/>
        <v>1.1056266554125818</v>
      </c>
      <c r="W43" s="76">
        <f t="shared" si="5"/>
        <v>1.0921832629055259</v>
      </c>
      <c r="X43" s="76">
        <f t="shared" si="6"/>
        <v>1.0780012224585218</v>
      </c>
      <c r="Y43" s="99"/>
      <c r="Z43" s="78" t="str">
        <f t="shared" si="7"/>
        <v/>
      </c>
      <c r="AA43" s="79" t="str">
        <f t="shared" si="8"/>
        <v>n/s</v>
      </c>
      <c r="AB43" s="78" t="str">
        <f t="shared" si="9"/>
        <v/>
      </c>
      <c r="AC43" s="79" t="str">
        <f t="shared" si="10"/>
        <v>n/s</v>
      </c>
      <c r="AD43" s="99"/>
      <c r="AE43" s="78" t="str">
        <f t="shared" si="11"/>
        <v/>
      </c>
      <c r="AF43" s="79" t="str">
        <f t="shared" si="12"/>
        <v>n/s</v>
      </c>
      <c r="AG43" s="78" t="str">
        <f t="shared" si="13"/>
        <v/>
      </c>
      <c r="AH43" s="79" t="str">
        <f t="shared" si="14"/>
        <v>n/s</v>
      </c>
      <c r="AI43" s="99"/>
      <c r="AJ43" s="78" t="str">
        <f t="shared" si="15"/>
        <v/>
      </c>
      <c r="AK43" s="79" t="str">
        <f t="shared" si="16"/>
        <v>n/s</v>
      </c>
      <c r="AL43" s="78" t="str">
        <f t="shared" si="17"/>
        <v/>
      </c>
      <c r="AM43" s="79" t="str">
        <f t="shared" si="18"/>
        <v>n/s</v>
      </c>
      <c r="AN43" s="99"/>
      <c r="AO43" s="78" t="str">
        <f t="shared" si="19"/>
        <v/>
      </c>
      <c r="AP43" s="79" t="str">
        <f t="shared" si="20"/>
        <v>n/s</v>
      </c>
      <c r="AQ43" s="78" t="str">
        <f t="shared" si="21"/>
        <v/>
      </c>
      <c r="AR43" s="79" t="str">
        <f t="shared" si="22"/>
        <v>n/s</v>
      </c>
      <c r="AS43" s="99"/>
      <c r="AT43" s="78" t="str">
        <f t="shared" si="23"/>
        <v/>
      </c>
      <c r="AU43" s="79" t="str">
        <f t="shared" si="24"/>
        <v>n/s</v>
      </c>
      <c r="AV43" s="78" t="str">
        <f t="shared" si="25"/>
        <v/>
      </c>
      <c r="AW43" s="79" t="str">
        <f t="shared" si="26"/>
        <v>n/s</v>
      </c>
      <c r="AX43" s="99"/>
      <c r="AY43" s="78" t="str">
        <f t="shared" si="27"/>
        <v/>
      </c>
      <c r="AZ43" s="79" t="str">
        <f t="shared" si="28"/>
        <v>n/s</v>
      </c>
      <c r="BA43" s="78" t="str">
        <f t="shared" si="29"/>
        <v/>
      </c>
      <c r="BB43" s="79" t="str">
        <f t="shared" si="30"/>
        <v>n/s</v>
      </c>
      <c r="BC43" s="99"/>
      <c r="BD43" s="78" t="str">
        <f t="shared" si="31"/>
        <v/>
      </c>
      <c r="BE43" s="79" t="str">
        <f t="shared" si="32"/>
        <v>n/s</v>
      </c>
      <c r="BF43" s="78" t="str">
        <f t="shared" si="33"/>
        <v/>
      </c>
      <c r="BG43" s="79" t="str">
        <f t="shared" si="34"/>
        <v>n/s</v>
      </c>
      <c r="BH43" s="99"/>
      <c r="BI43" s="78" t="str">
        <f t="shared" si="35"/>
        <v/>
      </c>
      <c r="BJ43" s="79" t="str">
        <f t="shared" si="36"/>
        <v>n/s</v>
      </c>
      <c r="BK43" s="78" t="str">
        <f t="shared" si="37"/>
        <v/>
      </c>
      <c r="BL43" s="79" t="str">
        <f t="shared" si="38"/>
        <v>n/s</v>
      </c>
      <c r="BM43" s="99"/>
      <c r="BN43" s="78" t="str">
        <f t="shared" si="39"/>
        <v/>
      </c>
      <c r="BO43" s="79" t="str">
        <f t="shared" si="40"/>
        <v>n/s</v>
      </c>
      <c r="BP43" s="78" t="str">
        <f t="shared" si="41"/>
        <v/>
      </c>
      <c r="BQ43" s="79" t="str">
        <f t="shared" si="42"/>
        <v>n/s</v>
      </c>
      <c r="BR43" s="99"/>
      <c r="BS43" s="78" t="str">
        <f t="shared" si="43"/>
        <v/>
      </c>
      <c r="BT43" s="79" t="str">
        <f t="shared" si="44"/>
        <v>n/s</v>
      </c>
      <c r="BU43" s="78" t="str">
        <f t="shared" si="45"/>
        <v/>
      </c>
      <c r="BV43" s="79" t="str">
        <f t="shared" si="46"/>
        <v>n/s</v>
      </c>
      <c r="BW43" s="33"/>
      <c r="BX43" s="140">
        <f t="shared" si="47"/>
        <v>0</v>
      </c>
      <c r="BY43" s="81" t="str">
        <f t="shared" si="48"/>
        <v>n/s</v>
      </c>
      <c r="BZ43" s="96">
        <f t="shared" si="49"/>
        <v>0</v>
      </c>
      <c r="CA43" s="83">
        <v>39</v>
      </c>
      <c r="CB43" s="83">
        <f t="shared" si="100"/>
        <v>-11</v>
      </c>
      <c r="CC43" s="81" t="str">
        <f t="shared" si="50"/>
        <v>n/s</v>
      </c>
      <c r="CD43" s="96">
        <f t="shared" si="51"/>
        <v>0</v>
      </c>
      <c r="CE43" s="82">
        <f t="shared" si="52"/>
        <v>0</v>
      </c>
      <c r="CF43" s="111">
        <f t="shared" si="53"/>
        <v>28</v>
      </c>
      <c r="CG43" s="112">
        <f t="shared" si="54"/>
        <v>0</v>
      </c>
      <c r="CH43" s="83">
        <v>39</v>
      </c>
      <c r="CI43" s="83">
        <f t="shared" si="101"/>
        <v>-21</v>
      </c>
      <c r="CJ43" s="81" t="str">
        <f t="shared" si="55"/>
        <v>n/s</v>
      </c>
      <c r="CK43" s="96">
        <f t="shared" si="120"/>
        <v>0</v>
      </c>
      <c r="CL43" s="82">
        <f t="shared" si="56"/>
        <v>0</v>
      </c>
      <c r="CM43" s="111">
        <f t="shared" si="57"/>
        <v>28</v>
      </c>
      <c r="CN43" s="112">
        <f t="shared" si="58"/>
        <v>0</v>
      </c>
      <c r="CO43" s="83">
        <v>39</v>
      </c>
      <c r="CP43" s="83">
        <f t="shared" si="103"/>
        <v>-19</v>
      </c>
      <c r="CQ43" s="81" t="str">
        <f t="shared" si="59"/>
        <v>n/s</v>
      </c>
      <c r="CR43" s="96">
        <f t="shared" si="60"/>
        <v>0</v>
      </c>
      <c r="CS43" s="82">
        <f t="shared" si="61"/>
        <v>0</v>
      </c>
      <c r="CT43" s="111">
        <f t="shared" si="62"/>
        <v>28</v>
      </c>
      <c r="CU43" s="112">
        <f t="shared" si="63"/>
        <v>0</v>
      </c>
      <c r="CV43" s="83">
        <v>39</v>
      </c>
      <c r="CW43" s="83">
        <f t="shared" si="104"/>
        <v>-15</v>
      </c>
      <c r="CX43" s="81" t="str">
        <f t="shared" si="64"/>
        <v>n/s</v>
      </c>
      <c r="CY43" s="96">
        <f t="shared" si="65"/>
        <v>0</v>
      </c>
      <c r="CZ43" s="82">
        <f t="shared" si="66"/>
        <v>0</v>
      </c>
      <c r="DA43" s="111">
        <f t="shared" si="67"/>
        <v>28</v>
      </c>
      <c r="DB43" s="112">
        <f t="shared" si="68"/>
        <v>0</v>
      </c>
      <c r="DC43" s="83">
        <v>39</v>
      </c>
      <c r="DD43" s="83">
        <f t="shared" si="105"/>
        <v>-17</v>
      </c>
      <c r="DE43" s="81" t="str">
        <f t="shared" si="69"/>
        <v>n/s</v>
      </c>
      <c r="DF43" s="96">
        <f t="shared" si="70"/>
        <v>0</v>
      </c>
      <c r="DG43" s="82">
        <f t="shared" si="71"/>
        <v>0</v>
      </c>
      <c r="DH43" s="111">
        <f t="shared" si="72"/>
        <v>28</v>
      </c>
      <c r="DI43" s="112">
        <f t="shared" si="73"/>
        <v>0</v>
      </c>
      <c r="DJ43" s="83">
        <v>39</v>
      </c>
      <c r="DK43" s="83">
        <f t="shared" si="106"/>
        <v>-16</v>
      </c>
      <c r="DL43" s="81" t="str">
        <f t="shared" si="74"/>
        <v>n/s</v>
      </c>
      <c r="DM43" s="96">
        <f t="shared" si="75"/>
        <v>0</v>
      </c>
      <c r="DN43" s="82">
        <f t="shared" si="76"/>
        <v>0</v>
      </c>
      <c r="DO43" s="111">
        <f t="shared" si="77"/>
        <v>30</v>
      </c>
      <c r="DP43" s="112">
        <f t="shared" si="78"/>
        <v>0</v>
      </c>
      <c r="DQ43" s="112">
        <v>39</v>
      </c>
      <c r="DR43" s="83">
        <f t="shared" si="107"/>
        <v>-14</v>
      </c>
      <c r="DS43" s="81" t="str">
        <f t="shared" si="79"/>
        <v>n/s</v>
      </c>
      <c r="DT43" s="82">
        <f t="shared" si="108"/>
        <v>0</v>
      </c>
      <c r="DU43" s="82">
        <f t="shared" si="80"/>
        <v>0</v>
      </c>
      <c r="DV43" s="84">
        <f t="shared" si="81"/>
        <v>30</v>
      </c>
      <c r="DW43" s="112">
        <f t="shared" si="82"/>
        <v>0</v>
      </c>
      <c r="DX43" s="83">
        <v>39</v>
      </c>
      <c r="DY43" s="83">
        <f t="shared" si="109"/>
        <v>-14</v>
      </c>
      <c r="DZ43" s="81" t="str">
        <f t="shared" si="83"/>
        <v>n/s</v>
      </c>
      <c r="EA43" s="96">
        <f t="shared" si="110"/>
        <v>0</v>
      </c>
      <c r="EB43" s="82" t="str">
        <f t="shared" si="84"/>
        <v xml:space="preserve"> </v>
      </c>
      <c r="EC43" s="84" t="str">
        <f t="shared" si="85"/>
        <v xml:space="preserve"> </v>
      </c>
      <c r="ED43" s="112" t="str">
        <f t="shared" si="86"/>
        <v xml:space="preserve"> </v>
      </c>
      <c r="EE43" s="83">
        <v>39</v>
      </c>
      <c r="EF43" s="83">
        <f t="shared" si="111"/>
        <v>-38</v>
      </c>
      <c r="EG43" s="81" t="str">
        <f t="shared" si="87"/>
        <v>n/s</v>
      </c>
      <c r="EH43" s="96">
        <f t="shared" si="112"/>
        <v>0</v>
      </c>
      <c r="EI43" s="82" t="str">
        <f t="shared" si="88"/>
        <v xml:space="preserve"> </v>
      </c>
      <c r="EJ43" s="84" t="str">
        <f t="shared" si="89"/>
        <v xml:space="preserve"> </v>
      </c>
      <c r="EK43" s="112" t="str">
        <f t="shared" si="90"/>
        <v xml:space="preserve"> </v>
      </c>
      <c r="EL43" s="83">
        <v>39</v>
      </c>
      <c r="EM43" s="83">
        <f t="shared" si="113"/>
        <v>-38</v>
      </c>
      <c r="EN43" s="86">
        <f t="shared" si="91"/>
        <v>-99</v>
      </c>
      <c r="EO43" s="65"/>
      <c r="EP43" s="87">
        <f t="shared" si="92"/>
        <v>-99</v>
      </c>
      <c r="EQ43" s="88">
        <f t="shared" si="93"/>
        <v>30</v>
      </c>
      <c r="ER43" s="89">
        <f t="shared" si="94"/>
        <v>177</v>
      </c>
      <c r="ES43" s="90">
        <f t="shared" si="95"/>
        <v>-99</v>
      </c>
      <c r="ET43" s="91">
        <v>39</v>
      </c>
      <c r="EU43" s="91">
        <v>1</v>
      </c>
      <c r="EV43" s="84">
        <f t="shared" si="96"/>
        <v>30</v>
      </c>
      <c r="EW43" s="141">
        <f t="shared" si="97"/>
        <v>0</v>
      </c>
      <c r="EX43" s="93">
        <f t="shared" si="98"/>
        <v>0</v>
      </c>
    </row>
    <row r="44" spans="1:154" s="98" customFormat="1" ht="12.75" hidden="1" customHeight="1">
      <c r="A44" s="142">
        <v>40</v>
      </c>
      <c r="B44" s="143"/>
      <c r="C44" s="67"/>
      <c r="D44" s="67"/>
      <c r="E44" s="67"/>
      <c r="F44" s="67"/>
      <c r="G44" s="67"/>
      <c r="H44" s="67"/>
      <c r="I44" s="68"/>
      <c r="J44" s="113"/>
      <c r="K44" s="114"/>
      <c r="L44" s="113"/>
      <c r="M44" s="71"/>
      <c r="N44" s="143"/>
      <c r="O44" s="144"/>
      <c r="P44"/>
      <c r="Q44" s="73">
        <f t="shared" si="2"/>
        <v>0</v>
      </c>
      <c r="R44" s="73">
        <f t="shared" si="3"/>
        <v>0</v>
      </c>
      <c r="S44" s="74"/>
      <c r="T44" s="74"/>
      <c r="U44" s="140"/>
      <c r="V44" s="76">
        <f t="shared" si="4"/>
        <v>1.1056266554125818</v>
      </c>
      <c r="W44" s="76">
        <f t="shared" si="5"/>
        <v>1.0921832629055259</v>
      </c>
      <c r="X44" s="76">
        <f t="shared" si="6"/>
        <v>1.0780012224585218</v>
      </c>
      <c r="Y44" s="99"/>
      <c r="Z44" s="78" t="str">
        <f t="shared" si="7"/>
        <v/>
      </c>
      <c r="AA44" s="79" t="str">
        <f t="shared" si="8"/>
        <v>n/s</v>
      </c>
      <c r="AB44" s="78" t="str">
        <f t="shared" si="9"/>
        <v/>
      </c>
      <c r="AC44" s="79" t="str">
        <f t="shared" si="10"/>
        <v>n/s</v>
      </c>
      <c r="AD44" s="99"/>
      <c r="AE44" s="78" t="str">
        <f t="shared" si="11"/>
        <v/>
      </c>
      <c r="AF44" s="79" t="str">
        <f t="shared" si="12"/>
        <v>n/s</v>
      </c>
      <c r="AG44" s="78" t="str">
        <f t="shared" si="13"/>
        <v/>
      </c>
      <c r="AH44" s="79" t="str">
        <f t="shared" si="14"/>
        <v>n/s</v>
      </c>
      <c r="AI44" s="99"/>
      <c r="AJ44" s="78" t="str">
        <f t="shared" si="15"/>
        <v/>
      </c>
      <c r="AK44" s="79" t="str">
        <f t="shared" si="16"/>
        <v>n/s</v>
      </c>
      <c r="AL44" s="78" t="str">
        <f t="shared" si="17"/>
        <v/>
      </c>
      <c r="AM44" s="79" t="str">
        <f t="shared" si="18"/>
        <v>n/s</v>
      </c>
      <c r="AN44" s="99"/>
      <c r="AO44" s="78" t="str">
        <f t="shared" si="19"/>
        <v/>
      </c>
      <c r="AP44" s="79" t="str">
        <f t="shared" si="20"/>
        <v>n/s</v>
      </c>
      <c r="AQ44" s="78" t="str">
        <f t="shared" si="21"/>
        <v/>
      </c>
      <c r="AR44" s="79" t="str">
        <f t="shared" si="22"/>
        <v>n/s</v>
      </c>
      <c r="AS44" s="99"/>
      <c r="AT44" s="78" t="str">
        <f t="shared" si="23"/>
        <v/>
      </c>
      <c r="AU44" s="79" t="str">
        <f t="shared" si="24"/>
        <v>n/s</v>
      </c>
      <c r="AV44" s="78" t="str">
        <f t="shared" si="25"/>
        <v/>
      </c>
      <c r="AW44" s="79" t="str">
        <f t="shared" si="26"/>
        <v>n/s</v>
      </c>
      <c r="AX44" s="99"/>
      <c r="AY44" s="78" t="str">
        <f t="shared" si="27"/>
        <v/>
      </c>
      <c r="AZ44" s="79" t="str">
        <f t="shared" si="28"/>
        <v>n/s</v>
      </c>
      <c r="BA44" s="78" t="str">
        <f t="shared" si="29"/>
        <v/>
      </c>
      <c r="BB44" s="79" t="str">
        <f t="shared" si="30"/>
        <v>n/s</v>
      </c>
      <c r="BC44" s="99"/>
      <c r="BD44" s="78" t="str">
        <f t="shared" si="31"/>
        <v/>
      </c>
      <c r="BE44" s="79" t="str">
        <f t="shared" si="32"/>
        <v>n/s</v>
      </c>
      <c r="BF44" s="78" t="str">
        <f t="shared" si="33"/>
        <v/>
      </c>
      <c r="BG44" s="79" t="str">
        <f t="shared" si="34"/>
        <v>n/s</v>
      </c>
      <c r="BH44" s="99"/>
      <c r="BI44" s="78" t="str">
        <f t="shared" si="35"/>
        <v/>
      </c>
      <c r="BJ44" s="79" t="str">
        <f t="shared" si="36"/>
        <v>n/s</v>
      </c>
      <c r="BK44" s="78" t="str">
        <f t="shared" si="37"/>
        <v/>
      </c>
      <c r="BL44" s="79" t="str">
        <f t="shared" si="38"/>
        <v>n/s</v>
      </c>
      <c r="BM44" s="99"/>
      <c r="BN44" s="78" t="str">
        <f t="shared" si="39"/>
        <v/>
      </c>
      <c r="BO44" s="79" t="str">
        <f t="shared" si="40"/>
        <v>n/s</v>
      </c>
      <c r="BP44" s="78" t="str">
        <f t="shared" si="41"/>
        <v/>
      </c>
      <c r="BQ44" s="79" t="str">
        <f t="shared" si="42"/>
        <v>n/s</v>
      </c>
      <c r="BR44" s="99"/>
      <c r="BS44" s="78" t="str">
        <f t="shared" si="43"/>
        <v/>
      </c>
      <c r="BT44" s="79" t="str">
        <f t="shared" si="44"/>
        <v>n/s</v>
      </c>
      <c r="BU44" s="78" t="str">
        <f t="shared" si="45"/>
        <v/>
      </c>
      <c r="BV44" s="79" t="str">
        <f t="shared" si="46"/>
        <v>n/s</v>
      </c>
      <c r="BW44" s="33"/>
      <c r="BX44" s="140">
        <f t="shared" si="47"/>
        <v>0</v>
      </c>
      <c r="BY44" s="81" t="str">
        <f t="shared" si="48"/>
        <v>n/s</v>
      </c>
      <c r="BZ44" s="96">
        <f t="shared" si="49"/>
        <v>0</v>
      </c>
      <c r="CA44" s="83">
        <v>40</v>
      </c>
      <c r="CB44" s="83">
        <f t="shared" si="100"/>
        <v>-12</v>
      </c>
      <c r="CC44" s="81" t="str">
        <f t="shared" si="50"/>
        <v>n/s</v>
      </c>
      <c r="CD44" s="96">
        <f t="shared" si="51"/>
        <v>0</v>
      </c>
      <c r="CE44" s="82">
        <f t="shared" si="52"/>
        <v>0</v>
      </c>
      <c r="CF44" s="111">
        <f t="shared" si="53"/>
        <v>28</v>
      </c>
      <c r="CG44" s="112">
        <f t="shared" si="54"/>
        <v>0</v>
      </c>
      <c r="CH44" s="83">
        <v>40</v>
      </c>
      <c r="CI44" s="83">
        <f t="shared" si="101"/>
        <v>-22</v>
      </c>
      <c r="CJ44" s="81" t="str">
        <f t="shared" si="55"/>
        <v>n/s</v>
      </c>
      <c r="CK44" s="96">
        <f t="shared" si="120"/>
        <v>0</v>
      </c>
      <c r="CL44" s="82">
        <f t="shared" si="56"/>
        <v>0</v>
      </c>
      <c r="CM44" s="111">
        <f t="shared" si="57"/>
        <v>28</v>
      </c>
      <c r="CN44" s="112">
        <f t="shared" si="58"/>
        <v>0</v>
      </c>
      <c r="CO44" s="83">
        <v>40</v>
      </c>
      <c r="CP44" s="83">
        <f t="shared" si="103"/>
        <v>-20</v>
      </c>
      <c r="CQ44" s="81" t="str">
        <f t="shared" si="59"/>
        <v>n/s</v>
      </c>
      <c r="CR44" s="96">
        <f t="shared" si="60"/>
        <v>0</v>
      </c>
      <c r="CS44" s="82">
        <f t="shared" si="61"/>
        <v>0</v>
      </c>
      <c r="CT44" s="111">
        <f t="shared" si="62"/>
        <v>28</v>
      </c>
      <c r="CU44" s="112">
        <f t="shared" si="63"/>
        <v>0</v>
      </c>
      <c r="CV44" s="83">
        <v>40</v>
      </c>
      <c r="CW44" s="83">
        <f t="shared" si="104"/>
        <v>-16</v>
      </c>
      <c r="CX44" s="81" t="str">
        <f t="shared" si="64"/>
        <v>n/s</v>
      </c>
      <c r="CY44" s="96">
        <f t="shared" si="65"/>
        <v>0</v>
      </c>
      <c r="CZ44" s="82">
        <f t="shared" si="66"/>
        <v>0</v>
      </c>
      <c r="DA44" s="111">
        <f t="shared" si="67"/>
        <v>28</v>
      </c>
      <c r="DB44" s="112">
        <f t="shared" si="68"/>
        <v>0</v>
      </c>
      <c r="DC44" s="83">
        <v>40</v>
      </c>
      <c r="DD44" s="83">
        <f t="shared" si="105"/>
        <v>-18</v>
      </c>
      <c r="DE44" s="81" t="str">
        <f t="shared" si="69"/>
        <v>n/s</v>
      </c>
      <c r="DF44" s="96">
        <f t="shared" si="70"/>
        <v>0</v>
      </c>
      <c r="DG44" s="82">
        <f t="shared" si="71"/>
        <v>0</v>
      </c>
      <c r="DH44" s="111"/>
      <c r="DI44" s="112">
        <f t="shared" si="73"/>
        <v>0</v>
      </c>
      <c r="DJ44" s="83">
        <v>40</v>
      </c>
      <c r="DK44" s="83">
        <f t="shared" si="106"/>
        <v>-17</v>
      </c>
      <c r="DL44" s="81" t="str">
        <f t="shared" si="74"/>
        <v>n/s</v>
      </c>
      <c r="DM44" s="96">
        <f t="shared" si="75"/>
        <v>0</v>
      </c>
      <c r="DN44" s="82">
        <f t="shared" si="76"/>
        <v>0</v>
      </c>
      <c r="DO44" s="111">
        <f t="shared" si="77"/>
        <v>30</v>
      </c>
      <c r="DP44" s="112">
        <f t="shared" si="78"/>
        <v>0</v>
      </c>
      <c r="DQ44" s="112">
        <v>40</v>
      </c>
      <c r="DR44" s="83">
        <f t="shared" si="107"/>
        <v>-15</v>
      </c>
      <c r="DS44" s="81" t="str">
        <f t="shared" si="79"/>
        <v>n/s</v>
      </c>
      <c r="DT44" s="82">
        <f t="shared" si="108"/>
        <v>0</v>
      </c>
      <c r="DU44" s="82">
        <f t="shared" si="80"/>
        <v>0</v>
      </c>
      <c r="DV44" s="84">
        <f t="shared" si="81"/>
        <v>30</v>
      </c>
      <c r="DW44" s="112">
        <f t="shared" si="82"/>
        <v>0</v>
      </c>
      <c r="DX44" s="83">
        <v>40</v>
      </c>
      <c r="DY44" s="83">
        <f t="shared" si="109"/>
        <v>-15</v>
      </c>
      <c r="DZ44" s="81" t="str">
        <f t="shared" si="83"/>
        <v>n/s</v>
      </c>
      <c r="EA44" s="96">
        <f t="shared" si="110"/>
        <v>0</v>
      </c>
      <c r="EB44" s="82" t="str">
        <f t="shared" si="84"/>
        <v xml:space="preserve"> </v>
      </c>
      <c r="EC44" s="84" t="str">
        <f t="shared" si="85"/>
        <v xml:space="preserve"> </v>
      </c>
      <c r="ED44" s="112" t="str">
        <f t="shared" si="86"/>
        <v xml:space="preserve"> </v>
      </c>
      <c r="EE44" s="83">
        <v>40</v>
      </c>
      <c r="EF44" s="83">
        <f t="shared" si="111"/>
        <v>-39</v>
      </c>
      <c r="EG44" s="81" t="str">
        <f t="shared" si="87"/>
        <v>n/s</v>
      </c>
      <c r="EH44" s="96">
        <f t="shared" si="112"/>
        <v>0</v>
      </c>
      <c r="EI44" s="82" t="str">
        <f t="shared" si="88"/>
        <v xml:space="preserve"> </v>
      </c>
      <c r="EJ44" s="84" t="str">
        <f t="shared" si="89"/>
        <v xml:space="preserve"> </v>
      </c>
      <c r="EK44" s="112" t="str">
        <f t="shared" si="90"/>
        <v xml:space="preserve"> </v>
      </c>
      <c r="EL44" s="83">
        <v>40</v>
      </c>
      <c r="EM44" s="83">
        <f t="shared" si="113"/>
        <v>-39</v>
      </c>
      <c r="EN44" s="86">
        <f t="shared" si="91"/>
        <v>-99</v>
      </c>
      <c r="EO44" s="65"/>
      <c r="EP44" s="87">
        <f>MAX(DU44,DN44,DG44,CZ44,CS44,CL44,CE44,BZ44)+EN44+EO44</f>
        <v>-99</v>
      </c>
      <c r="EQ44" s="88">
        <f t="shared" si="93"/>
        <v>30</v>
      </c>
      <c r="ER44" s="89">
        <f t="shared" si="94"/>
        <v>177</v>
      </c>
      <c r="ES44" s="90">
        <f t="shared" si="95"/>
        <v>-99</v>
      </c>
      <c r="ET44" s="91">
        <v>40</v>
      </c>
      <c r="EU44" s="91">
        <v>1</v>
      </c>
      <c r="EV44" s="84">
        <f t="shared" si="96"/>
        <v>30</v>
      </c>
      <c r="EW44" s="141">
        <f t="shared" si="97"/>
        <v>0</v>
      </c>
      <c r="EX44" s="93">
        <f t="shared" si="98"/>
        <v>0</v>
      </c>
    </row>
    <row r="45" spans="1:154">
      <c r="B45" s="148" t="s">
        <v>104</v>
      </c>
      <c r="C45" s="67"/>
      <c r="D45" s="67"/>
      <c r="E45" s="67"/>
      <c r="F45" s="67"/>
      <c r="G45" s="67"/>
      <c r="H45" s="67"/>
      <c r="I45" s="68"/>
      <c r="J45" s="113"/>
      <c r="K45" s="114"/>
      <c r="L45" s="113"/>
      <c r="M45" s="143"/>
      <c r="N45" s="115"/>
      <c r="O45" s="141"/>
      <c r="AN45" s="149"/>
      <c r="BX45" s="150" t="s">
        <v>105</v>
      </c>
      <c r="BY45" s="151">
        <f>SUMIF(BY5:BY44,"&gt;0",$EU$5:$EU$44)+SUMIF(BY5:BY44,"n/f",$EU$5:$EU$44)</f>
        <v>27</v>
      </c>
      <c r="BZ45" s="152"/>
      <c r="CA45" s="152"/>
      <c r="CB45" s="152"/>
      <c r="CC45" s="151">
        <f>SUMIF(CC5:CC44,"&gt;0",$EU$5:$EU$44)+SUMIF(CC5:CC44,"n/f",$EU$5:$EU$44)</f>
        <v>17</v>
      </c>
      <c r="CD45" s="153"/>
      <c r="CE45" s="154"/>
      <c r="CF45" s="155"/>
      <c r="CG45" s="152"/>
      <c r="CH45" s="152"/>
      <c r="CI45" s="152"/>
      <c r="CJ45" s="151">
        <f>SUMIF(CJ5:CJ44,"&gt;0",$EU$5:$EU$44)+SUMIF(CJ5:CJ44,"n/f",$EU$5:$EU$44)</f>
        <v>19</v>
      </c>
      <c r="CK45" s="153"/>
      <c r="CL45" s="154"/>
      <c r="CM45" s="155"/>
      <c r="CN45" s="152"/>
      <c r="CO45" s="152"/>
      <c r="CP45" s="152"/>
      <c r="CQ45" s="151">
        <f>SUMIF(CQ5:CQ44,"&gt;0",$EU$5:$EU$44)+SUMIF(CQ5:CQ44,"n/f",$EU$5:$EU$44)</f>
        <v>23</v>
      </c>
      <c r="CR45" s="153"/>
      <c r="CS45" s="154"/>
      <c r="CT45" s="155"/>
      <c r="CU45" s="152"/>
      <c r="CV45" s="152"/>
      <c r="CW45" s="152"/>
      <c r="CX45" s="151">
        <f>SUMIF(CX5:CX44,"&gt;0",$EU$5:$EU$44)+SUMIF(CX5:CX44,"n/f",$EU$5:$EU$44)</f>
        <v>21</v>
      </c>
      <c r="CY45" s="153"/>
      <c r="CZ45" s="154"/>
      <c r="DA45" s="155"/>
      <c r="DB45" s="152"/>
      <c r="DC45" s="152"/>
      <c r="DD45" s="152"/>
      <c r="DE45" s="151">
        <f>SUMIF(DE5:DE44,"&gt;0",$EU$5:$EU$44)+SUMIF(DE5:DE44,"n/f",$EU$5:$EU$44)</f>
        <v>22</v>
      </c>
      <c r="DF45" s="153"/>
      <c r="DG45" s="154"/>
      <c r="DH45" s="155"/>
      <c r="DI45" s="152"/>
      <c r="DJ45" s="152"/>
      <c r="DK45" s="152"/>
      <c r="DL45" s="151">
        <f>SUMIF(DL5:DL44,"&gt;0",$EU$5:$EU$44)+SUMIF(DL5:DL44,"n/f",$EU$5:$EU$44)</f>
        <v>24</v>
      </c>
      <c r="DM45" s="153"/>
      <c r="DN45" s="154"/>
      <c r="DO45" s="155"/>
      <c r="DP45" s="152"/>
      <c r="DQ45" s="152"/>
      <c r="DR45" s="152"/>
      <c r="DS45" s="151">
        <f>SUMIF(DS5:DS44,"&gt;0",$EU$5:$EU$44)+SUMIF(DS5:DS44,"n/f",$EU$5:$EU$44)</f>
        <v>24</v>
      </c>
      <c r="DT45" s="153"/>
      <c r="DU45" s="154"/>
      <c r="DV45" s="155"/>
      <c r="DW45" s="152"/>
      <c r="DX45" s="152"/>
      <c r="DY45" s="152"/>
      <c r="DZ45" s="151">
        <f>SUMIF(DZ5:DZ44,"&gt;0",$EU$5:$EU$44)+SUMIF(DZ5:DZ44,"n/f",$EU$5:$EU$44)</f>
        <v>0</v>
      </c>
      <c r="EA45" s="153"/>
      <c r="EB45" s="154"/>
      <c r="EC45" s="155"/>
      <c r="ED45" s="152"/>
      <c r="EE45" s="152"/>
      <c r="EF45" s="152"/>
      <c r="EG45" s="151">
        <f>SUMIF(EG5:EG44,"&gt;0",$EU$5:$EU$44)+SUMIF(EG5:EG44,"n/f",$EU$5:$EU$44)</f>
        <v>0</v>
      </c>
      <c r="EH45" s="153"/>
      <c r="EI45" s="154"/>
      <c r="EJ45" s="155"/>
      <c r="EK45" s="152"/>
      <c r="EL45" s="152"/>
      <c r="EM45" s="152"/>
      <c r="EN45" s="156"/>
      <c r="EO45" s="156"/>
      <c r="EP45" s="157"/>
      <c r="EQ45" s="96"/>
      <c r="ER45" s="153"/>
      <c r="ES45" s="152"/>
      <c r="ET45" s="152"/>
      <c r="EU45" s="152"/>
      <c r="EV45" s="153"/>
      <c r="EW45" s="153"/>
    </row>
    <row r="46" spans="1:154">
      <c r="B46" s="143"/>
      <c r="C46" s="67"/>
      <c r="D46" s="67"/>
      <c r="E46" s="67"/>
      <c r="F46" s="67"/>
      <c r="G46" s="67"/>
      <c r="H46" s="67"/>
      <c r="I46" s="68"/>
      <c r="J46" s="113"/>
      <c r="K46" s="114"/>
      <c r="L46" s="113"/>
      <c r="M46" s="71"/>
      <c r="N46" s="143"/>
      <c r="O46"/>
      <c r="AN46" s="149"/>
    </row>
    <row r="47" spans="1:154">
      <c r="B47" s="159"/>
    </row>
  </sheetData>
  <autoFilter ref="T1:T45"/>
  <mergeCells count="53">
    <mergeCell ref="AL1:AL3"/>
    <mergeCell ref="V1:X1"/>
    <mergeCell ref="Z1:Z4"/>
    <mergeCell ref="AA1:AA4"/>
    <mergeCell ref="AB1:AB3"/>
    <mergeCell ref="AC1:AC4"/>
    <mergeCell ref="AE1:AE4"/>
    <mergeCell ref="AF1:AF4"/>
    <mergeCell ref="AG1:AG3"/>
    <mergeCell ref="AH1:AH4"/>
    <mergeCell ref="AJ1:AJ4"/>
    <mergeCell ref="AK1:AK4"/>
    <mergeCell ref="BA1:BA3"/>
    <mergeCell ref="AM1:AM4"/>
    <mergeCell ref="AO1:AO4"/>
    <mergeCell ref="AP1:AP4"/>
    <mergeCell ref="AQ1:AQ3"/>
    <mergeCell ref="AR1:AR4"/>
    <mergeCell ref="AT1:AT4"/>
    <mergeCell ref="AU1:AU4"/>
    <mergeCell ref="AV1:AV3"/>
    <mergeCell ref="AW1:AW4"/>
    <mergeCell ref="AY1:AY4"/>
    <mergeCell ref="AZ1:AZ4"/>
    <mergeCell ref="BP1:BP3"/>
    <mergeCell ref="BB1:BB4"/>
    <mergeCell ref="BD1:BD4"/>
    <mergeCell ref="BE1:BE4"/>
    <mergeCell ref="BF1:BF3"/>
    <mergeCell ref="BG1:BG4"/>
    <mergeCell ref="BI1:BI4"/>
    <mergeCell ref="BJ1:BJ4"/>
    <mergeCell ref="BK1:BK3"/>
    <mergeCell ref="BL1:BL4"/>
    <mergeCell ref="BN1:BN4"/>
    <mergeCell ref="BO1:BO4"/>
    <mergeCell ref="BQ1:BQ4"/>
    <mergeCell ref="BS1:BS4"/>
    <mergeCell ref="BT1:BT4"/>
    <mergeCell ref="BU1:BU3"/>
    <mergeCell ref="BV1:BV4"/>
    <mergeCell ref="ER1:ER4"/>
    <mergeCell ref="BX3:BZ4"/>
    <mergeCell ref="CC3:CF4"/>
    <mergeCell ref="CJ3:CM4"/>
    <mergeCell ref="CQ3:CT4"/>
    <mergeCell ref="CX3:DA4"/>
    <mergeCell ref="DE3:DH4"/>
    <mergeCell ref="DL3:DO4"/>
    <mergeCell ref="DS3:DV4"/>
    <mergeCell ref="DZ3:EC4"/>
    <mergeCell ref="EP1:EP4"/>
    <mergeCell ref="EG3:EJ4"/>
  </mergeCells>
  <pageMargins left="0.2" right="0.21" top="0.23" bottom="0.2" header="0.17" footer="0.17"/>
  <pageSetup scale="11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5"/>
  <dimension ref="A1:EX47"/>
  <sheetViews>
    <sheetView zoomScale="90" zoomScaleNormal="90" workbookViewId="0">
      <pane xSplit="21" ySplit="4" topLeftCell="EM8" activePane="bottomRight" state="frozen"/>
      <selection pane="topRight" activeCell="V1" sqref="V1"/>
      <selection pane="bottomLeft" activeCell="A5" sqref="A5"/>
      <selection pane="bottomRight" activeCell="M25" sqref="M25"/>
    </sheetView>
  </sheetViews>
  <sheetFormatPr defaultRowHeight="12.75"/>
  <cols>
    <col min="1" max="1" width="3" style="94" customWidth="1"/>
    <col min="2" max="2" width="16.5703125" style="94" customWidth="1"/>
    <col min="3" max="12" width="6.140625" style="94" customWidth="1"/>
    <col min="13" max="13" width="5.28515625" style="94" customWidth="1"/>
    <col min="14" max="14" width="4.42578125" style="94" customWidth="1"/>
    <col min="15" max="15" width="12.7109375" style="94" customWidth="1"/>
    <col min="16" max="16" width="20.7109375" style="94" customWidth="1"/>
    <col min="17" max="17" width="5.5703125" style="94" customWidth="1"/>
    <col min="18" max="18" width="4.42578125" style="94" customWidth="1"/>
    <col min="19" max="19" width="6" style="94" customWidth="1"/>
    <col min="20" max="20" width="2.42578125" style="94" customWidth="1"/>
    <col min="21" max="21" width="3.28515625" style="94" bestFit="1" customWidth="1"/>
    <col min="22" max="24" width="9.28515625" style="94" customWidth="1"/>
    <col min="25" max="25" width="8.7109375" style="94" customWidth="1"/>
    <col min="26" max="26" width="8.28515625" style="94" customWidth="1"/>
    <col min="27" max="27" width="6" style="94" customWidth="1"/>
    <col min="28" max="28" width="8" style="94" customWidth="1"/>
    <col min="29" max="29" width="5.85546875" style="94" customWidth="1"/>
    <col min="30" max="30" width="8.7109375" style="94" customWidth="1"/>
    <col min="31" max="31" width="8.5703125" style="94" customWidth="1"/>
    <col min="32" max="32" width="7.5703125" style="94" customWidth="1"/>
    <col min="33" max="33" width="9.85546875" style="94" customWidth="1"/>
    <col min="34" max="34" width="7.7109375" style="94" bestFit="1" customWidth="1"/>
    <col min="35" max="35" width="8.85546875" style="94" bestFit="1" customWidth="1"/>
    <col min="36" max="36" width="8.7109375" style="94" customWidth="1"/>
    <col min="37" max="37" width="6" style="94" customWidth="1"/>
    <col min="38" max="38" width="10" style="94" bestFit="1" customWidth="1"/>
    <col min="39" max="39" width="5.85546875" style="94" customWidth="1"/>
    <col min="40" max="40" width="12.28515625" style="94" customWidth="1"/>
    <col min="41" max="41" width="9.28515625" style="94" customWidth="1"/>
    <col min="42" max="42" width="6" style="94" customWidth="1"/>
    <col min="43" max="43" width="10" style="94" bestFit="1" customWidth="1"/>
    <col min="44" max="44" width="5.85546875" style="94" customWidth="1"/>
    <col min="45" max="45" width="8.85546875" style="94" bestFit="1" customWidth="1"/>
    <col min="46" max="46" width="8.28515625" style="94" bestFit="1" customWidth="1"/>
    <col min="47" max="47" width="6" style="94" customWidth="1"/>
    <col min="48" max="48" width="10" style="94" bestFit="1" customWidth="1"/>
    <col min="49" max="49" width="5.85546875" style="94" customWidth="1"/>
    <col min="50" max="50" width="8.85546875" style="94" bestFit="1" customWidth="1"/>
    <col min="51" max="51" width="11" style="94" customWidth="1"/>
    <col min="52" max="52" width="8.140625" style="94" customWidth="1"/>
    <col min="53" max="53" width="10" style="94" bestFit="1" customWidth="1"/>
    <col min="54" max="54" width="7.5703125" style="94" customWidth="1"/>
    <col min="55" max="55" width="10.42578125" style="94" bestFit="1" customWidth="1"/>
    <col min="56" max="56" width="8.28515625" style="94" bestFit="1" customWidth="1"/>
    <col min="57" max="57" width="6" style="94" customWidth="1"/>
    <col min="58" max="58" width="10" style="94" bestFit="1" customWidth="1"/>
    <col min="59" max="59" width="7.7109375" style="94" customWidth="1"/>
    <col min="60" max="60" width="8.7109375" style="94" bestFit="1" customWidth="1"/>
    <col min="61" max="61" width="7.5703125" style="94" bestFit="1" customWidth="1"/>
    <col min="62" max="62" width="6" style="94" customWidth="1"/>
    <col min="63" max="63" width="9.85546875" style="94" bestFit="1" customWidth="1"/>
    <col min="64" max="64" width="5.85546875" style="94" customWidth="1"/>
    <col min="65" max="65" width="8.7109375" style="94" bestFit="1" customWidth="1"/>
    <col min="66" max="66" width="7.5703125" style="94" bestFit="1" customWidth="1"/>
    <col min="67" max="67" width="6" style="94" customWidth="1"/>
    <col min="68" max="68" width="9.85546875" style="94" bestFit="1" customWidth="1"/>
    <col min="69" max="69" width="5.85546875" style="94" customWidth="1"/>
    <col min="70" max="70" width="8.7109375" style="94" bestFit="1" customWidth="1"/>
    <col min="71" max="71" width="7.5703125" style="94" bestFit="1" customWidth="1"/>
    <col min="72" max="72" width="6" style="94" customWidth="1"/>
    <col min="73" max="73" width="9.85546875" style="94" bestFit="1" customWidth="1"/>
    <col min="74" max="74" width="5.85546875" style="94" customWidth="1"/>
    <col min="75" max="75" width="5" style="94" customWidth="1"/>
    <col min="76" max="76" width="3.7109375" style="47" bestFit="1" customWidth="1"/>
    <col min="77" max="77" width="7.7109375" style="158" bestFit="1" customWidth="1"/>
    <col min="78" max="78" width="7" style="47" customWidth="1"/>
    <col min="79" max="80" width="1.140625" style="47" customWidth="1"/>
    <col min="81" max="81" width="7.85546875" style="158" bestFit="1" customWidth="1"/>
    <col min="82" max="84" width="7" style="47" customWidth="1"/>
    <col min="85" max="87" width="1.28515625" style="47" customWidth="1"/>
    <col min="88" max="88" width="7.85546875" style="158" bestFit="1" customWidth="1"/>
    <col min="89" max="91" width="7" style="47" customWidth="1"/>
    <col min="92" max="94" width="1.28515625" style="47" customWidth="1"/>
    <col min="95" max="95" width="7.85546875" style="158" bestFit="1" customWidth="1"/>
    <col min="96" max="98" width="7" style="47" customWidth="1"/>
    <col min="99" max="101" width="1.28515625" style="47" customWidth="1"/>
    <col min="102" max="102" width="7.85546875" style="158" bestFit="1" customWidth="1"/>
    <col min="103" max="105" width="7" style="47" customWidth="1"/>
    <col min="106" max="108" width="1.28515625" style="47" customWidth="1"/>
    <col min="109" max="109" width="7.85546875" style="158" bestFit="1" customWidth="1"/>
    <col min="110" max="112" width="7" style="47" customWidth="1"/>
    <col min="113" max="115" width="1.28515625" style="47" customWidth="1"/>
    <col min="116" max="116" width="7.85546875" style="158" bestFit="1" customWidth="1"/>
    <col min="117" max="119" width="7" style="47" customWidth="1"/>
    <col min="120" max="122" width="0.85546875" style="47" customWidth="1"/>
    <col min="123" max="123" width="7.85546875" style="158" bestFit="1" customWidth="1"/>
    <col min="124" max="124" width="7" style="47" customWidth="1"/>
    <col min="125" max="125" width="7.42578125" style="47" customWidth="1"/>
    <col min="126" max="126" width="7" style="47" customWidth="1"/>
    <col min="127" max="129" width="0.7109375" style="47" customWidth="1"/>
    <col min="130" max="130" width="7.85546875" style="158" bestFit="1" customWidth="1"/>
    <col min="131" max="133" width="7" style="47" customWidth="1"/>
    <col min="134" max="136" width="1.28515625" style="47" customWidth="1"/>
    <col min="137" max="137" width="8.28515625" style="158" customWidth="1"/>
    <col min="138" max="140" width="7.5703125" style="47" customWidth="1"/>
    <col min="141" max="143" width="0.85546875" style="47" customWidth="1"/>
    <col min="144" max="144" width="7.7109375" style="158" bestFit="1" customWidth="1"/>
    <col min="145" max="145" width="4.7109375" style="158" bestFit="1" customWidth="1"/>
    <col min="146" max="146" width="8" style="47" bestFit="1" customWidth="1"/>
    <col min="147" max="147" width="5.28515625" style="47" bestFit="1" customWidth="1"/>
    <col min="148" max="148" width="6" style="47" bestFit="1" customWidth="1"/>
    <col min="149" max="151" width="1" style="47" customWidth="1"/>
    <col min="152" max="152" width="3.28515625" style="47" customWidth="1"/>
    <col min="153" max="153" width="20.140625" style="47" customWidth="1"/>
    <col min="154" max="154" width="4.140625" style="47" customWidth="1"/>
    <col min="155" max="16384" width="9.140625" style="94"/>
  </cols>
  <sheetData>
    <row r="1" spans="1:154" s="22" customFormat="1" ht="50.25" customHeight="1" thickBot="1">
      <c r="A1" s="1"/>
      <c r="B1" s="2">
        <v>41771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5" t="s">
        <v>9</v>
      </c>
      <c r="M1" s="5" t="s">
        <v>10</v>
      </c>
      <c r="N1" s="6" t="s">
        <v>11</v>
      </c>
      <c r="O1" s="1"/>
      <c r="P1" s="7" t="s">
        <v>12</v>
      </c>
      <c r="Q1" s="8" t="s">
        <v>13</v>
      </c>
      <c r="R1" s="8" t="s">
        <v>14</v>
      </c>
      <c r="S1" s="9" t="s">
        <v>15</v>
      </c>
      <c r="T1" s="10" t="s">
        <v>16</v>
      </c>
      <c r="U1" s="10" t="s">
        <v>17</v>
      </c>
      <c r="V1" s="182" t="s">
        <v>18</v>
      </c>
      <c r="W1" s="183"/>
      <c r="X1" s="184"/>
      <c r="Y1" s="11" t="s">
        <v>143</v>
      </c>
      <c r="Z1" s="185" t="s">
        <v>19</v>
      </c>
      <c r="AA1" s="188" t="s">
        <v>20</v>
      </c>
      <c r="AB1" s="179" t="s">
        <v>21</v>
      </c>
      <c r="AC1" s="188" t="s">
        <v>22</v>
      </c>
      <c r="AD1" s="11" t="s">
        <v>144</v>
      </c>
      <c r="AE1" s="185" t="s">
        <v>19</v>
      </c>
      <c r="AF1" s="188" t="s">
        <v>20</v>
      </c>
      <c r="AG1" s="179" t="s">
        <v>21</v>
      </c>
      <c r="AH1" s="188" t="s">
        <v>22</v>
      </c>
      <c r="AI1" s="11" t="s">
        <v>147</v>
      </c>
      <c r="AJ1" s="185" t="s">
        <v>19</v>
      </c>
      <c r="AK1" s="188" t="s">
        <v>20</v>
      </c>
      <c r="AL1" s="179" t="s">
        <v>21</v>
      </c>
      <c r="AM1" s="188" t="s">
        <v>22</v>
      </c>
      <c r="AN1" s="11" t="s">
        <v>148</v>
      </c>
      <c r="AO1" s="185" t="s">
        <v>19</v>
      </c>
      <c r="AP1" s="188" t="s">
        <v>20</v>
      </c>
      <c r="AQ1" s="179" t="s">
        <v>21</v>
      </c>
      <c r="AR1" s="188" t="s">
        <v>22</v>
      </c>
      <c r="AS1" s="11" t="s">
        <v>149</v>
      </c>
      <c r="AT1" s="185" t="s">
        <v>19</v>
      </c>
      <c r="AU1" s="188" t="s">
        <v>20</v>
      </c>
      <c r="AV1" s="179" t="s">
        <v>21</v>
      </c>
      <c r="AW1" s="188" t="s">
        <v>22</v>
      </c>
      <c r="AX1" s="11" t="s">
        <v>150</v>
      </c>
      <c r="AY1" s="185" t="s">
        <v>19</v>
      </c>
      <c r="AZ1" s="188" t="s">
        <v>20</v>
      </c>
      <c r="BA1" s="179" t="s">
        <v>21</v>
      </c>
      <c r="BB1" s="188" t="s">
        <v>22</v>
      </c>
      <c r="BC1" s="11" t="s">
        <v>151</v>
      </c>
      <c r="BD1" s="185" t="s">
        <v>19</v>
      </c>
      <c r="BE1" s="188" t="s">
        <v>20</v>
      </c>
      <c r="BF1" s="179" t="s">
        <v>21</v>
      </c>
      <c r="BG1" s="188" t="s">
        <v>22</v>
      </c>
      <c r="BH1" s="11" t="s">
        <v>152</v>
      </c>
      <c r="BI1" s="185" t="s">
        <v>19</v>
      </c>
      <c r="BJ1" s="188" t="s">
        <v>20</v>
      </c>
      <c r="BK1" s="179" t="s">
        <v>21</v>
      </c>
      <c r="BL1" s="188" t="s">
        <v>22</v>
      </c>
      <c r="BM1" s="12"/>
      <c r="BN1" s="185" t="s">
        <v>19</v>
      </c>
      <c r="BO1" s="188" t="s">
        <v>20</v>
      </c>
      <c r="BP1" s="179" t="s">
        <v>21</v>
      </c>
      <c r="BQ1" s="188" t="s">
        <v>22</v>
      </c>
      <c r="BR1" s="11"/>
      <c r="BS1" s="185" t="s">
        <v>19</v>
      </c>
      <c r="BT1" s="188" t="s">
        <v>20</v>
      </c>
      <c r="BU1" s="179" t="s">
        <v>21</v>
      </c>
      <c r="BV1" s="188" t="s">
        <v>22</v>
      </c>
      <c r="BW1" s="1"/>
      <c r="BX1" s="13" t="s">
        <v>23</v>
      </c>
      <c r="BY1" s="13" t="s">
        <v>24</v>
      </c>
      <c r="BZ1" s="14" t="s">
        <v>25</v>
      </c>
      <c r="CA1" s="15"/>
      <c r="CB1" s="15"/>
      <c r="CC1" s="13" t="s">
        <v>24</v>
      </c>
      <c r="CD1" s="14" t="s">
        <v>25</v>
      </c>
      <c r="CE1" s="14" t="s">
        <v>26</v>
      </c>
      <c r="CF1" s="14" t="s">
        <v>27</v>
      </c>
      <c r="CG1" s="15"/>
      <c r="CH1" s="15"/>
      <c r="CI1" s="15"/>
      <c r="CJ1" s="13" t="s">
        <v>24</v>
      </c>
      <c r="CK1" s="14" t="s">
        <v>25</v>
      </c>
      <c r="CL1" s="14" t="s">
        <v>26</v>
      </c>
      <c r="CM1" s="14" t="s">
        <v>27</v>
      </c>
      <c r="CN1" s="15"/>
      <c r="CO1" s="15"/>
      <c r="CP1" s="15"/>
      <c r="CQ1" s="13" t="s">
        <v>24</v>
      </c>
      <c r="CR1" s="14" t="s">
        <v>25</v>
      </c>
      <c r="CS1" s="14" t="s">
        <v>26</v>
      </c>
      <c r="CT1" s="14" t="s">
        <v>27</v>
      </c>
      <c r="CU1" s="15"/>
      <c r="CV1" s="15"/>
      <c r="CW1" s="15"/>
      <c r="CX1" s="13" t="s">
        <v>24</v>
      </c>
      <c r="CY1" s="14" t="s">
        <v>25</v>
      </c>
      <c r="CZ1" s="14" t="s">
        <v>26</v>
      </c>
      <c r="DA1" s="14" t="s">
        <v>27</v>
      </c>
      <c r="DB1" s="15"/>
      <c r="DC1" s="15"/>
      <c r="DD1" s="15"/>
      <c r="DE1" s="13" t="s">
        <v>24</v>
      </c>
      <c r="DF1" s="14" t="s">
        <v>25</v>
      </c>
      <c r="DG1" s="14" t="s">
        <v>26</v>
      </c>
      <c r="DH1" s="14" t="s">
        <v>27</v>
      </c>
      <c r="DI1" s="15"/>
      <c r="DJ1" s="15"/>
      <c r="DK1" s="15"/>
      <c r="DL1" s="13" t="s">
        <v>24</v>
      </c>
      <c r="DM1" s="14" t="s">
        <v>25</v>
      </c>
      <c r="DN1" s="14" t="s">
        <v>26</v>
      </c>
      <c r="DO1" s="14" t="s">
        <v>27</v>
      </c>
      <c r="DP1" s="15"/>
      <c r="DQ1" s="15"/>
      <c r="DR1" s="15"/>
      <c r="DS1" s="13" t="s">
        <v>24</v>
      </c>
      <c r="DT1" s="14" t="s">
        <v>25</v>
      </c>
      <c r="DU1" s="14" t="s">
        <v>26</v>
      </c>
      <c r="DV1" s="14" t="s">
        <v>27</v>
      </c>
      <c r="DW1" s="15"/>
      <c r="DX1" s="15"/>
      <c r="DY1" s="15"/>
      <c r="DZ1" s="13" t="s">
        <v>24</v>
      </c>
      <c r="EA1" s="14" t="s">
        <v>25</v>
      </c>
      <c r="EB1" s="14" t="s">
        <v>26</v>
      </c>
      <c r="EC1" s="14" t="s">
        <v>27</v>
      </c>
      <c r="ED1" s="15"/>
      <c r="EE1" s="15"/>
      <c r="EF1" s="15"/>
      <c r="EG1" s="13" t="s">
        <v>24</v>
      </c>
      <c r="EH1" s="14" t="s">
        <v>25</v>
      </c>
      <c r="EI1" s="14" t="s">
        <v>26</v>
      </c>
      <c r="EJ1" s="14" t="s">
        <v>27</v>
      </c>
      <c r="EK1" s="15"/>
      <c r="EL1" s="15"/>
      <c r="EM1" s="15"/>
      <c r="EN1" s="16" t="s">
        <v>28</v>
      </c>
      <c r="EO1" s="17" t="s">
        <v>29</v>
      </c>
      <c r="EP1" s="191" t="s">
        <v>30</v>
      </c>
      <c r="EQ1" s="18" t="s">
        <v>31</v>
      </c>
      <c r="ER1" s="191" t="s">
        <v>32</v>
      </c>
      <c r="ES1" s="19"/>
      <c r="ET1" s="19"/>
      <c r="EU1" s="19"/>
      <c r="EV1" s="177" t="s">
        <v>33</v>
      </c>
      <c r="EW1" s="21" t="s">
        <v>34</v>
      </c>
      <c r="EX1" s="177" t="s">
        <v>35</v>
      </c>
    </row>
    <row r="2" spans="1:154" s="22" customFormat="1" ht="13.5" customHeight="1" thickBot="1">
      <c r="A2" s="1"/>
      <c r="B2" s="1"/>
      <c r="C2" s="1"/>
      <c r="D2" s="23"/>
      <c r="E2" s="23"/>
      <c r="F2" s="23"/>
      <c r="G2" s="23"/>
      <c r="H2" s="23"/>
      <c r="I2" s="24">
        <v>2204.62</v>
      </c>
      <c r="J2" s="24">
        <v>3.2810000000000001</v>
      </c>
      <c r="K2" s="1">
        <v>100</v>
      </c>
      <c r="L2" s="24"/>
      <c r="M2" s="25">
        <v>-0.1</v>
      </c>
      <c r="N2" s="25">
        <v>0.05</v>
      </c>
      <c r="O2" s="1"/>
      <c r="P2" s="26" t="s">
        <v>36</v>
      </c>
      <c r="Q2" s="27"/>
      <c r="R2" s="178"/>
      <c r="S2" s="27"/>
      <c r="T2" s="27"/>
      <c r="U2" s="1"/>
      <c r="V2" s="29" t="s">
        <v>37</v>
      </c>
      <c r="W2" s="30" t="s">
        <v>38</v>
      </c>
      <c r="X2" s="31" t="s">
        <v>39</v>
      </c>
      <c r="Y2" s="32" t="s">
        <v>40</v>
      </c>
      <c r="Z2" s="186"/>
      <c r="AA2" s="189"/>
      <c r="AB2" s="180"/>
      <c r="AC2" s="189"/>
      <c r="AD2" s="32" t="s">
        <v>41</v>
      </c>
      <c r="AE2" s="186"/>
      <c r="AF2" s="189"/>
      <c r="AG2" s="180"/>
      <c r="AH2" s="189"/>
      <c r="AI2" s="32" t="s">
        <v>42</v>
      </c>
      <c r="AJ2" s="186"/>
      <c r="AK2" s="189"/>
      <c r="AL2" s="180"/>
      <c r="AM2" s="189"/>
      <c r="AN2" s="32" t="s">
        <v>43</v>
      </c>
      <c r="AO2" s="186"/>
      <c r="AP2" s="189"/>
      <c r="AQ2" s="180"/>
      <c r="AR2" s="189"/>
      <c r="AS2" s="32" t="s">
        <v>44</v>
      </c>
      <c r="AT2" s="186"/>
      <c r="AU2" s="189"/>
      <c r="AV2" s="180"/>
      <c r="AW2" s="189"/>
      <c r="AX2" s="32" t="s">
        <v>45</v>
      </c>
      <c r="AY2" s="186"/>
      <c r="AZ2" s="189"/>
      <c r="BA2" s="180"/>
      <c r="BB2" s="189"/>
      <c r="BC2" s="32" t="s">
        <v>46</v>
      </c>
      <c r="BD2" s="186"/>
      <c r="BE2" s="189"/>
      <c r="BF2" s="180"/>
      <c r="BG2" s="189"/>
      <c r="BH2" s="32" t="s">
        <v>47</v>
      </c>
      <c r="BI2" s="186"/>
      <c r="BJ2" s="189"/>
      <c r="BK2" s="180"/>
      <c r="BL2" s="189"/>
      <c r="BM2" s="32" t="s">
        <v>48</v>
      </c>
      <c r="BN2" s="186"/>
      <c r="BO2" s="189"/>
      <c r="BP2" s="180"/>
      <c r="BQ2" s="189"/>
      <c r="BR2" s="32" t="s">
        <v>49</v>
      </c>
      <c r="BS2" s="186"/>
      <c r="BT2" s="189"/>
      <c r="BU2" s="180"/>
      <c r="BV2" s="189"/>
      <c r="BW2" s="33"/>
      <c r="BX2" s="34"/>
      <c r="BY2" s="34"/>
      <c r="BZ2" s="35"/>
      <c r="CA2" s="15"/>
      <c r="CB2" s="15"/>
      <c r="CC2" s="36"/>
      <c r="CD2" s="37"/>
      <c r="CE2" s="37"/>
      <c r="CF2" s="37"/>
      <c r="CG2" s="15"/>
      <c r="CH2" s="15"/>
      <c r="CI2" s="15"/>
      <c r="CJ2" s="38"/>
      <c r="CK2" s="39"/>
      <c r="CL2" s="39"/>
      <c r="CM2" s="39"/>
      <c r="CN2" s="15"/>
      <c r="CO2" s="15"/>
      <c r="CP2" s="15"/>
      <c r="CQ2" s="40"/>
      <c r="CR2" s="41"/>
      <c r="CS2" s="41"/>
      <c r="CT2" s="41"/>
      <c r="CU2" s="15"/>
      <c r="CV2" s="15"/>
      <c r="CW2" s="15"/>
      <c r="CX2" s="34"/>
      <c r="CY2" s="35"/>
      <c r="CZ2" s="35"/>
      <c r="DA2" s="35"/>
      <c r="DB2" s="15"/>
      <c r="DC2" s="15"/>
      <c r="DD2" s="15"/>
      <c r="DE2" s="36"/>
      <c r="DF2" s="37"/>
      <c r="DG2" s="37"/>
      <c r="DH2" s="37"/>
      <c r="DI2" s="15"/>
      <c r="DJ2" s="15"/>
      <c r="DK2" s="15"/>
      <c r="DL2" s="42"/>
      <c r="DM2" s="43"/>
      <c r="DN2" s="43"/>
      <c r="DO2" s="43"/>
      <c r="DP2" s="15"/>
      <c r="DQ2" s="15"/>
      <c r="DR2" s="15"/>
      <c r="DS2" s="44"/>
      <c r="DT2" s="45"/>
      <c r="DU2" s="45"/>
      <c r="DV2" s="45"/>
      <c r="DW2" s="15"/>
      <c r="DX2" s="15"/>
      <c r="DY2" s="15"/>
      <c r="DZ2" s="42"/>
      <c r="EA2" s="43"/>
      <c r="EB2" s="43"/>
      <c r="EC2" s="43"/>
      <c r="ED2" s="15"/>
      <c r="EE2" s="15"/>
      <c r="EF2" s="15"/>
      <c r="EG2" s="36"/>
      <c r="EH2" s="37"/>
      <c r="EI2" s="37"/>
      <c r="EJ2" s="37"/>
      <c r="EK2" s="15"/>
      <c r="EL2" s="15"/>
      <c r="EM2" s="15"/>
      <c r="EN2" s="13"/>
      <c r="EO2" s="17"/>
      <c r="EP2" s="192"/>
      <c r="EQ2" s="46"/>
      <c r="ER2" s="192"/>
      <c r="ES2" s="19"/>
      <c r="ET2" s="19"/>
      <c r="EU2" s="19"/>
      <c r="EV2" s="177"/>
      <c r="EW2" s="21"/>
      <c r="EX2" s="47"/>
    </row>
    <row r="3" spans="1:154" s="22" customFormat="1" ht="15" customHeight="1" thickBot="1">
      <c r="A3" s="1"/>
      <c r="B3" s="1"/>
      <c r="C3" s="48"/>
      <c r="D3" s="48"/>
      <c r="E3" s="48"/>
      <c r="F3" s="48"/>
      <c r="G3" s="48"/>
      <c r="H3" s="48"/>
      <c r="I3" s="48"/>
      <c r="J3" s="49" t="s">
        <v>50</v>
      </c>
      <c r="K3" s="48"/>
      <c r="L3" s="49"/>
      <c r="M3" s="48"/>
      <c r="N3" s="50"/>
      <c r="O3" s="1"/>
      <c r="P3" s="51"/>
      <c r="Q3" s="52"/>
      <c r="R3" s="53">
        <v>1</v>
      </c>
      <c r="S3" s="27"/>
      <c r="T3" s="27"/>
      <c r="U3" s="1"/>
      <c r="V3" s="29">
        <v>480</v>
      </c>
      <c r="W3" s="30">
        <v>550</v>
      </c>
      <c r="X3" s="31">
        <v>650</v>
      </c>
      <c r="Y3" s="54">
        <v>0.44444444444444442</v>
      </c>
      <c r="Z3" s="186"/>
      <c r="AA3" s="189"/>
      <c r="AB3" s="181"/>
      <c r="AC3" s="189"/>
      <c r="AD3" s="54">
        <v>0.37013888888888885</v>
      </c>
      <c r="AE3" s="186"/>
      <c r="AF3" s="189"/>
      <c r="AG3" s="181"/>
      <c r="AH3" s="189"/>
      <c r="AI3" s="55">
        <v>0.34722222222222227</v>
      </c>
      <c r="AJ3" s="186"/>
      <c r="AK3" s="189"/>
      <c r="AL3" s="181"/>
      <c r="AM3" s="189"/>
      <c r="AN3" s="54">
        <v>0.65972222222222221</v>
      </c>
      <c r="AO3" s="186"/>
      <c r="AP3" s="189"/>
      <c r="AQ3" s="181"/>
      <c r="AR3" s="189"/>
      <c r="AS3" s="54">
        <v>0.76041666666666663</v>
      </c>
      <c r="AT3" s="186"/>
      <c r="AU3" s="189"/>
      <c r="AV3" s="181"/>
      <c r="AW3" s="189"/>
      <c r="AX3" s="54">
        <v>0.65277777777777779</v>
      </c>
      <c r="AY3" s="186"/>
      <c r="AZ3" s="189"/>
      <c r="BA3" s="181"/>
      <c r="BB3" s="189"/>
      <c r="BC3" s="54">
        <v>0.43055555555555558</v>
      </c>
      <c r="BD3" s="186"/>
      <c r="BE3" s="189"/>
      <c r="BF3" s="181"/>
      <c r="BG3" s="189"/>
      <c r="BH3" s="54">
        <v>0.4284722222222222</v>
      </c>
      <c r="BI3" s="186"/>
      <c r="BJ3" s="189"/>
      <c r="BK3" s="181"/>
      <c r="BL3" s="189"/>
      <c r="BM3" s="54"/>
      <c r="BN3" s="186"/>
      <c r="BO3" s="189"/>
      <c r="BP3" s="181"/>
      <c r="BQ3" s="189"/>
      <c r="BR3" s="54"/>
      <c r="BS3" s="186"/>
      <c r="BT3" s="189"/>
      <c r="BU3" s="181"/>
      <c r="BV3" s="189"/>
      <c r="BW3" s="33"/>
      <c r="BX3" s="193" t="s">
        <v>51</v>
      </c>
      <c r="BY3" s="194"/>
      <c r="BZ3" s="194"/>
      <c r="CA3" s="15"/>
      <c r="CB3" s="15"/>
      <c r="CC3" s="193" t="s">
        <v>52</v>
      </c>
      <c r="CD3" s="194"/>
      <c r="CE3" s="194"/>
      <c r="CF3" s="194"/>
      <c r="CG3" s="15"/>
      <c r="CH3" s="15"/>
      <c r="CI3" s="15"/>
      <c r="CJ3" s="193" t="s">
        <v>53</v>
      </c>
      <c r="CK3" s="194"/>
      <c r="CL3" s="194"/>
      <c r="CM3" s="194"/>
      <c r="CN3" s="15"/>
      <c r="CO3" s="15"/>
      <c r="CP3" s="15"/>
      <c r="CQ3" s="193" t="s">
        <v>54</v>
      </c>
      <c r="CR3" s="194"/>
      <c r="CS3" s="194"/>
      <c r="CT3" s="194"/>
      <c r="CU3" s="15"/>
      <c r="CV3" s="15"/>
      <c r="CW3" s="15"/>
      <c r="CX3" s="193" t="s">
        <v>55</v>
      </c>
      <c r="CY3" s="194"/>
      <c r="CZ3" s="194"/>
      <c r="DA3" s="194"/>
      <c r="DB3" s="15"/>
      <c r="DC3" s="15"/>
      <c r="DD3" s="15"/>
      <c r="DE3" s="193" t="s">
        <v>56</v>
      </c>
      <c r="DF3" s="194"/>
      <c r="DG3" s="194"/>
      <c r="DH3" s="194"/>
      <c r="DI3" s="15"/>
      <c r="DJ3" s="15"/>
      <c r="DK3" s="15"/>
      <c r="DL3" s="193" t="s">
        <v>57</v>
      </c>
      <c r="DM3" s="194"/>
      <c r="DN3" s="194"/>
      <c r="DO3" s="194"/>
      <c r="DP3" s="15"/>
      <c r="DQ3" s="15"/>
      <c r="DR3" s="15"/>
      <c r="DS3" s="193" t="s">
        <v>58</v>
      </c>
      <c r="DT3" s="194"/>
      <c r="DU3" s="194"/>
      <c r="DV3" s="194"/>
      <c r="DW3" s="15"/>
      <c r="DX3" s="15"/>
      <c r="DY3" s="15"/>
      <c r="DZ3" s="193" t="s">
        <v>59</v>
      </c>
      <c r="EA3" s="194"/>
      <c r="EB3" s="194"/>
      <c r="EC3" s="194"/>
      <c r="ED3" s="15"/>
      <c r="EE3" s="15"/>
      <c r="EF3" s="15"/>
      <c r="EG3" s="193" t="s">
        <v>60</v>
      </c>
      <c r="EH3" s="194"/>
      <c r="EI3" s="194"/>
      <c r="EJ3" s="194"/>
      <c r="EK3" s="15"/>
      <c r="EL3" s="15"/>
      <c r="EM3" s="15"/>
      <c r="EN3" s="13"/>
      <c r="EO3" s="17"/>
      <c r="EP3" s="192"/>
      <c r="EQ3" s="46"/>
      <c r="ER3" s="192"/>
      <c r="ES3" s="19"/>
      <c r="ET3" s="19"/>
      <c r="EU3" s="19"/>
      <c r="EV3" s="177"/>
      <c r="EW3" s="21"/>
      <c r="EX3" s="47"/>
    </row>
    <row r="4" spans="1:154" s="22" customFormat="1" ht="13.5" customHeight="1" thickBot="1">
      <c r="A4" s="56" t="s">
        <v>61</v>
      </c>
      <c r="B4" s="1"/>
      <c r="C4" s="1"/>
      <c r="D4" s="1"/>
      <c r="E4" s="1"/>
      <c r="F4" s="1"/>
      <c r="G4" s="1"/>
      <c r="H4" s="1"/>
      <c r="I4" s="1"/>
      <c r="J4" s="1"/>
      <c r="K4" s="57"/>
      <c r="L4" s="1"/>
      <c r="M4" s="1"/>
      <c r="N4" s="1"/>
      <c r="O4" s="1"/>
      <c r="P4" s="58">
        <v>0.99998842593049631</v>
      </c>
      <c r="Q4" s="59">
        <f>SUMPRODUCT(Q5:Q44,S5:S44)/SUM(S5:S44)</f>
        <v>51.837852999999996</v>
      </c>
      <c r="R4" s="60">
        <f>SUMPRODUCT(R5:R44,S5:S44)/SUM(S5:S44)</f>
        <v>50.700794598039224</v>
      </c>
      <c r="S4" s="61">
        <f>SUM(S5:S44)</f>
        <v>30</v>
      </c>
      <c r="T4" s="61"/>
      <c r="U4" s="1"/>
      <c r="V4" s="62">
        <f>V3+$R$4</f>
        <v>530.70079459803924</v>
      </c>
      <c r="W4" s="62">
        <f>W3+$R$4</f>
        <v>600.70079459803924</v>
      </c>
      <c r="X4" s="62">
        <f>X3+$R$4</f>
        <v>700.70079459803924</v>
      </c>
      <c r="Y4" s="63" t="s">
        <v>62</v>
      </c>
      <c r="Z4" s="187"/>
      <c r="AA4" s="190"/>
      <c r="AB4" s="64">
        <v>7</v>
      </c>
      <c r="AC4" s="190"/>
      <c r="AD4" s="63" t="s">
        <v>62</v>
      </c>
      <c r="AE4" s="187"/>
      <c r="AF4" s="190"/>
      <c r="AG4" s="64">
        <v>7</v>
      </c>
      <c r="AH4" s="190"/>
      <c r="AI4" s="63" t="s">
        <v>62</v>
      </c>
      <c r="AJ4" s="187"/>
      <c r="AK4" s="190"/>
      <c r="AL4" s="64">
        <v>7</v>
      </c>
      <c r="AM4" s="190"/>
      <c r="AN4" s="63" t="s">
        <v>62</v>
      </c>
      <c r="AO4" s="187"/>
      <c r="AP4" s="190"/>
      <c r="AQ4" s="64">
        <v>4</v>
      </c>
      <c r="AR4" s="190"/>
      <c r="AS4" s="63" t="s">
        <v>62</v>
      </c>
      <c r="AT4" s="187"/>
      <c r="AU4" s="190"/>
      <c r="AV4" s="64">
        <v>7</v>
      </c>
      <c r="AW4" s="190"/>
      <c r="AX4" s="63" t="s">
        <v>62</v>
      </c>
      <c r="AY4" s="187"/>
      <c r="AZ4" s="190"/>
      <c r="BA4" s="64">
        <v>7</v>
      </c>
      <c r="BB4" s="190"/>
      <c r="BC4" s="63" t="s">
        <v>62</v>
      </c>
      <c r="BD4" s="187"/>
      <c r="BE4" s="190"/>
      <c r="BF4" s="64">
        <v>7</v>
      </c>
      <c r="BG4" s="190"/>
      <c r="BH4" s="63" t="s">
        <v>62</v>
      </c>
      <c r="BI4" s="187"/>
      <c r="BJ4" s="190"/>
      <c r="BK4" s="64">
        <v>4</v>
      </c>
      <c r="BL4" s="190"/>
      <c r="BM4" s="63" t="s">
        <v>62</v>
      </c>
      <c r="BN4" s="187"/>
      <c r="BO4" s="190"/>
      <c r="BP4" s="64"/>
      <c r="BQ4" s="190"/>
      <c r="BR4" s="63" t="s">
        <v>62</v>
      </c>
      <c r="BS4" s="187"/>
      <c r="BT4" s="190"/>
      <c r="BU4" s="64"/>
      <c r="BV4" s="190"/>
      <c r="BW4" s="33"/>
      <c r="BX4" s="194"/>
      <c r="BY4" s="194"/>
      <c r="BZ4" s="194"/>
      <c r="CA4" s="15"/>
      <c r="CB4" s="15"/>
      <c r="CC4" s="194"/>
      <c r="CD4" s="194"/>
      <c r="CE4" s="194"/>
      <c r="CF4" s="194"/>
      <c r="CG4" s="15"/>
      <c r="CH4" s="15"/>
      <c r="CI4" s="15"/>
      <c r="CJ4" s="194"/>
      <c r="CK4" s="194"/>
      <c r="CL4" s="194"/>
      <c r="CM4" s="194"/>
      <c r="CN4" s="15"/>
      <c r="CO4" s="15"/>
      <c r="CP4" s="15"/>
      <c r="CQ4" s="194"/>
      <c r="CR4" s="194"/>
      <c r="CS4" s="194"/>
      <c r="CT4" s="194"/>
      <c r="CU4" s="15"/>
      <c r="CV4" s="15"/>
      <c r="CW4" s="15"/>
      <c r="CX4" s="194"/>
      <c r="CY4" s="194"/>
      <c r="CZ4" s="194"/>
      <c r="DA4" s="194"/>
      <c r="DB4" s="15"/>
      <c r="DC4" s="15"/>
      <c r="DD4" s="15"/>
      <c r="DE4" s="194"/>
      <c r="DF4" s="194"/>
      <c r="DG4" s="194"/>
      <c r="DH4" s="194"/>
      <c r="DI4" s="15"/>
      <c r="DJ4" s="15"/>
      <c r="DK4" s="15"/>
      <c r="DL4" s="194"/>
      <c r="DM4" s="194"/>
      <c r="DN4" s="194"/>
      <c r="DO4" s="194"/>
      <c r="DP4" s="15"/>
      <c r="DQ4" s="15"/>
      <c r="DR4" s="15"/>
      <c r="DS4" s="194"/>
      <c r="DT4" s="194"/>
      <c r="DU4" s="194"/>
      <c r="DV4" s="194"/>
      <c r="DW4" s="15"/>
      <c r="DX4" s="15"/>
      <c r="DY4" s="15"/>
      <c r="DZ4" s="194"/>
      <c r="EA4" s="194"/>
      <c r="EB4" s="194"/>
      <c r="EC4" s="194"/>
      <c r="ED4" s="15"/>
      <c r="EE4" s="15"/>
      <c r="EF4" s="15"/>
      <c r="EG4" s="194"/>
      <c r="EH4" s="194"/>
      <c r="EI4" s="194"/>
      <c r="EJ4" s="194"/>
      <c r="EK4" s="15"/>
      <c r="EL4" s="15"/>
      <c r="EM4" s="15"/>
      <c r="EN4" s="13"/>
      <c r="EO4" s="65">
        <v>1</v>
      </c>
      <c r="EP4" s="192"/>
      <c r="EQ4" s="46"/>
      <c r="ER4" s="192"/>
      <c r="ES4" s="19"/>
      <c r="ET4" s="19"/>
      <c r="EU4" s="19"/>
      <c r="EV4" s="177"/>
      <c r="EW4" s="21"/>
      <c r="EX4" s="47"/>
    </row>
    <row r="5" spans="1:154">
      <c r="A5" s="66">
        <v>1</v>
      </c>
      <c r="B5" s="48" t="s">
        <v>63</v>
      </c>
      <c r="C5" s="67">
        <v>18.649999999999999</v>
      </c>
      <c r="D5" s="67">
        <v>9.1999999999999993</v>
      </c>
      <c r="E5" s="67">
        <v>18.899999999999999</v>
      </c>
      <c r="F5" s="67">
        <v>6.3</v>
      </c>
      <c r="G5" s="67">
        <v>16</v>
      </c>
      <c r="H5" s="67">
        <v>2.4</v>
      </c>
      <c r="I5" s="68">
        <v>18.5</v>
      </c>
      <c r="J5" s="69">
        <f>0.5*(C5*D5+E5*F5)</f>
        <v>145.32499999999999</v>
      </c>
      <c r="K5" s="70">
        <f t="shared" ref="K5:K33" si="0">$K$2-$G5*$J$2</f>
        <v>47.503999999999998</v>
      </c>
      <c r="L5" s="70">
        <f t="shared" ref="L5:L11" si="1">100-(J5+300)/8.5</f>
        <v>47.608823529411765</v>
      </c>
      <c r="M5" s="71"/>
      <c r="N5" s="48"/>
      <c r="O5" s="95" t="s">
        <v>65</v>
      </c>
      <c r="P5" s="72" t="s">
        <v>66</v>
      </c>
      <c r="Q5" s="73">
        <f t="shared" ref="Q5:Q44" si="2">K5</f>
        <v>47.503999999999998</v>
      </c>
      <c r="R5" s="73">
        <f t="shared" ref="R5:R44" si="3">SUM(L5:N5)*гандикап</f>
        <v>47.608823529411765</v>
      </c>
      <c r="S5" s="74">
        <v>1</v>
      </c>
      <c r="T5" s="74" t="s">
        <v>74</v>
      </c>
      <c r="U5" s="75">
        <v>1</v>
      </c>
      <c r="V5" s="76">
        <f t="shared" ref="V5:V44" si="4">$V$4/($V$3+R5)</f>
        <v>1.0058603475354031</v>
      </c>
      <c r="W5" s="76">
        <f t="shared" ref="W5:W44" si="5">$W$4/($W$3+R5)</f>
        <v>1.0051739046461305</v>
      </c>
      <c r="X5" s="76">
        <f t="shared" ref="X5:X44" si="6">$X$4/($X$3+Q5)</f>
        <v>1.0045831917781678</v>
      </c>
      <c r="Y5" s="77">
        <v>0.57523148148148151</v>
      </c>
      <c r="Z5" s="78">
        <f t="shared" ref="Z5:Z44" si="7">IF(AND($S5=1,Y$3&gt;0),IF(ISNUMBER(Y5),IF((Y5-Y$3)&gt;0,Y5-Y$3,$P$4-Y$3+Y5)," "),"")</f>
        <v>0.13078703703703709</v>
      </c>
      <c r="AA5" s="79">
        <f t="shared" ref="AA5:AA44" si="8">IF($S5=1,IF(ISNUMBER(Y5),RANK(Z5,Z$5:Z$44,1),Y5),"n/s")</f>
        <v>6</v>
      </c>
      <c r="AB5" s="78">
        <f t="shared" ref="AB5:AB44" si="9">IF($S5=1,IF(ISNUMBER(Y5),IF((Y5-Y$3)&gt;0,Y5-Y$3,$P$4-Y$3+Y5)*(IF(AB$4=2,$V5,IF(AB$4=4,$W5,IF(AB$4=7,$X5,"!"))))," "),"")</f>
        <v>0.13138645910987617</v>
      </c>
      <c r="AC5" s="79">
        <f t="shared" ref="AC5:AC44" si="10">IF(ISNUMBER(AA5),RANK(AB5,AB$5:AB$44,1),AA5)</f>
        <v>7</v>
      </c>
      <c r="AD5" s="77">
        <v>0.51500000000000001</v>
      </c>
      <c r="AE5" s="78">
        <f t="shared" ref="AE5:AE44" si="11">IF(AND($S5=1,AD$3&gt;0),IF(ISNUMBER(AD5),IF((AD5-AD$3)&gt;0,AD5-AD$3,$P$4-AD$3+AD5)," "),"")</f>
        <v>0.14486111111111116</v>
      </c>
      <c r="AF5" s="79">
        <f t="shared" ref="AF5:AF44" si="12">IF($S5=1,IF(ISNUMBER(AD5),RANK(AE5,AE$5:AE$44,1),AD5),"n/s")</f>
        <v>5</v>
      </c>
      <c r="AG5" s="78">
        <f t="shared" ref="AG5:AG44" si="13">IF($S5=1,IF(ISNUMBER(AD5),IF((AD5-AD$3)&gt;0,AD5-AD$3,$P$4-AD$3+AD5)*(IF(AG$4=2,$V5,IF(AG$4=4,$W5,IF(AG$4=7,$X5,"!"))))," "),"")</f>
        <v>0.14552503736453185</v>
      </c>
      <c r="AH5" s="79">
        <f t="shared" ref="AH5:AH44" si="14">IF(ISNUMBER(AF5),RANK(AG5,AG$5:AG$44,1),AF5)</f>
        <v>5</v>
      </c>
      <c r="AI5" s="77">
        <v>7.9270833333333332E-2</v>
      </c>
      <c r="AJ5" s="78">
        <f t="shared" ref="AJ5:AJ44" si="15">IF(AND($S5=1,AI$3&gt;0),IF(ISNUMBER(AI5),IF((AI5-AI$3)&gt;0,AI5-AI$3,$P$4-AI$3+AI5)," "),"")</f>
        <v>0.73203703704160727</v>
      </c>
      <c r="AK5" s="79">
        <f t="shared" ref="AK5:AK44" si="16">IF($S5=1,IF(ISNUMBER(AI5),RANK(AJ5,AJ$5:AJ$44,1),AI5),"n/s")</f>
        <v>7</v>
      </c>
      <c r="AL5" s="78">
        <f t="shared" ref="AL5:AL44" si="17">IF($S5=1,IF(ISNUMBER(AI5),IF((AI5-AI$3)&gt;0,AI5-AI$3,$P$4-AI$3+AI5)*(IF(AL$4=2,$V5,IF(AL$4=4,$W5,IF(AL$4=7,$X5,"!"))))," "),"")</f>
        <v>0.73539210317109072</v>
      </c>
      <c r="AM5" s="79">
        <f t="shared" ref="AM5:AM44" si="18">IF(ISNUMBER(AK5),RANK(AL5,AL$5:AL$44,1),AK5)</f>
        <v>7</v>
      </c>
      <c r="AN5" s="77">
        <v>0.74328703703703702</v>
      </c>
      <c r="AO5" s="78">
        <f t="shared" ref="AO5:AO44" si="19">IF(AND($S5=1,AN$3&gt;0),IF(ISNUMBER(AN5),IF((AN5-AN$3)&gt;0,AN5-AN$3,$P$4-AN$3+AN5)," "),"")</f>
        <v>8.3564814814814814E-2</v>
      </c>
      <c r="AP5" s="79">
        <f t="shared" ref="AP5:AP44" si="20">IF($S5=1,IF(ISNUMBER(AN5),RANK(AO5,AO$5:AO$44,1),AN5),"n/s")</f>
        <v>6</v>
      </c>
      <c r="AQ5" s="78">
        <f t="shared" ref="AQ5:AQ44" si="21">IF($S5=1,IF(ISNUMBER(AN5),IF((AN5-AN$3)&gt;0,AN5-AN$3,$P$4-AN$3+AN5)*(IF(AQ$4=2,$V5,IF(AQ$4=4,$W5,IF(AQ$4=7,$X5,"!"))))," "),"")</f>
        <v>8.399717119843822E-2</v>
      </c>
      <c r="AR5" s="79">
        <f t="shared" ref="AR5:AR44" si="22">IF(ISNUMBER(AP5),RANK(AQ5,AQ$5:AQ$44,1),AP5)</f>
        <v>6</v>
      </c>
      <c r="AS5" s="77">
        <v>0.80393518518518514</v>
      </c>
      <c r="AT5" s="78">
        <f t="shared" ref="AT5:AT44" si="23">IF(AND($S5=1,AS$3&gt;0),IF(ISNUMBER(AS5),IF((AS5-AS$3)&gt;0,AS5-AS$3,$P$4-AS$3+AS5)," "),"")</f>
        <v>4.3518518518518512E-2</v>
      </c>
      <c r="AU5" s="79">
        <f t="shared" ref="AU5:AU44" si="24">IF($S5=1,IF(ISNUMBER(AS5),RANK(AT5,AT$5:AT$44,1),AS5),"n/s")</f>
        <v>8</v>
      </c>
      <c r="AV5" s="78">
        <f t="shared" ref="AV5:AV44" si="25">IF($S5=1,IF(ISNUMBER(AS5),IF((AS5-AS$3)&gt;0,AS5-AS$3,$P$4-AS$3+AS5)*(IF(AV$4=2,$V5,IF(AV$4=4,$W5,IF(AV$4=7,$X5,"!"))))," "),"")</f>
        <v>4.3717972234790632E-2</v>
      </c>
      <c r="AW5" s="79">
        <f t="shared" ref="AW5:AW44" si="26">IF(ISNUMBER(AU5),RANK(AV5,AV$5:AV$44,1),AU5)</f>
        <v>8</v>
      </c>
      <c r="AX5" s="77">
        <v>0.72864583333333333</v>
      </c>
      <c r="AY5" s="78">
        <f t="shared" ref="AY5:AY44" si="27">IF(AND($S5=1,AX$3&gt;0),IF(ISNUMBER(AX5),IF((AX5-AX$3)&gt;0,AX5-AX$3,$P$4-AX$3+AX5)," "),"")</f>
        <v>7.5868055555555536E-2</v>
      </c>
      <c r="AZ5" s="79">
        <f t="shared" ref="AZ5:AZ44" si="28">IF($S5=1,IF(ISNUMBER(AX5),RANK(AY5,AY$5:AY$44,1),AX5),"n/s")</f>
        <v>4</v>
      </c>
      <c r="BA5" s="78">
        <f t="shared" ref="BA5:BA44" si="29">IF($S5=1,IF(ISNUMBER(AX5),IF((AX5-AX$3)&gt;0,AX5-AX$3,$P$4-AX$3+AX5)*(IF(BA$4=2,$V5,IF(BA$4=4,$W5,IF(BA$4=7,$X5,"!"))))," "),"")</f>
        <v>7.6215773404003331E-2</v>
      </c>
      <c r="BB5" s="79">
        <f t="shared" ref="BB5:BB44" si="30">IF(ISNUMBER(AZ5),RANK(BA5,BA$5:BA$44,1),AZ5)</f>
        <v>4</v>
      </c>
      <c r="BC5" s="77">
        <v>0.67248842592592595</v>
      </c>
      <c r="BD5" s="78">
        <f t="shared" ref="BD5:BD44" si="31">IF(AND($S5=1,BC$3&gt;0),IF(ISNUMBER(BC5),IF((BC5-BC$3)&gt;0,BC5-BC$3,$P$4-BC$3+BC5)," "),"")</f>
        <v>0.24193287037037037</v>
      </c>
      <c r="BE5" s="79">
        <f t="shared" ref="BE5:BE44" si="32">IF($S5=1,IF(ISNUMBER(BC5),RANK(BD5,BD$5:BD$44,1),BC5),"n/s")</f>
        <v>3</v>
      </c>
      <c r="BF5" s="78">
        <f t="shared" ref="BF5:BF44" si="33">IF($S5=1,IF(ISNUMBER(BC5),IF((BC5-BC$3)&gt;0,BC5-BC$3,$P$4-BC$3+BC5)*(IF(BF$4=2,$V5,IF(BF$4=4,$W5,IF(BF$4=7,$X5,"!"))))," "),"")</f>
        <v>0.24304169511272039</v>
      </c>
      <c r="BG5" s="79">
        <f t="shared" ref="BG5:BG44" si="34">IF(ISNUMBER(BE5),RANK(BF5,BF$5:BF$44,1),BE5)</f>
        <v>4</v>
      </c>
      <c r="BH5" s="77">
        <v>0.55046296296296293</v>
      </c>
      <c r="BI5" s="78">
        <f t="shared" ref="BI5:BI44" si="35">IF(AND($S5=1,BH$3&gt;0),IF(ISNUMBER(BH5),IF((BH5-BH$3)&gt;0,BH5-BH$3,$P$4-BH$3+BH5)," "),"")</f>
        <v>0.12199074074074073</v>
      </c>
      <c r="BJ5" s="79">
        <f t="shared" ref="BJ5:BJ44" si="36">IF($S5=1,IF(ISNUMBER(BH5),RANK(BI5,BI$5:BI$44,1),BH5),"n/s")</f>
        <v>8</v>
      </c>
      <c r="BK5" s="78">
        <f t="shared" ref="BK5:BK44" si="37">IF($S5=1,IF(ISNUMBER(BH5),IF((BH5-BH$3)&gt;0,BH5-BH$3,$P$4-BH$3+BH5)*(IF(BK$4=2,$V5,IF(BK$4=4,$W5,IF(BK$4=7,$X5,"!"))))," "),"")</f>
        <v>0.12262190920104415</v>
      </c>
      <c r="BL5" s="79">
        <f t="shared" ref="BL5:BL44" si="38">IF(ISNUMBER(BJ5),RANK(BK5,BK$5:BK$44,1),BJ5)</f>
        <v>8</v>
      </c>
      <c r="BM5" s="77"/>
      <c r="BN5" s="78" t="str">
        <f t="shared" ref="BN5:BN44" si="39">IF(AND($S5=1,BM$3&gt;0),IF(ISNUMBER(BM5),IF((BM5-BM$3)&gt;0,BM5-BM$3,$P$4-BM$3+BM5)," "),"")</f>
        <v/>
      </c>
      <c r="BO5" s="79">
        <f t="shared" ref="BO5:BO44" si="40">IF($S5=1,IF(ISNUMBER(BM5),RANK(BN5,BN$5:BN$44,1),BM5),"n/s")</f>
        <v>0</v>
      </c>
      <c r="BP5" s="78" t="str">
        <f t="shared" ref="BP5:BP44" si="41">IF($S5=1,IF(ISNUMBER(BM5),IF((BM5-BM$3)&gt;0,BM5-BM$3,$P$4-BM$3+BM5)*(IF(BP$4=2,$V5,IF(BP$4=4,$W5,IF(BP$4=7,$X5,"!"))))," "),"")</f>
        <v xml:space="preserve"> </v>
      </c>
      <c r="BQ5" s="79" t="e">
        <f t="shared" ref="BQ5:BQ44" si="42">IF(ISNUMBER(BO5),RANK(BP5,BP$5:BP$44,1),BO5)</f>
        <v>#VALUE!</v>
      </c>
      <c r="BR5" s="77"/>
      <c r="BS5" s="78" t="str">
        <f t="shared" ref="BS5:BS44" si="43">IF(AND($S5=1,BR$3&gt;0),IF(ISNUMBER(BR5),IF((BR5-BR$3)&gt;0,BR5-BR$3,$P$4-BR$3+BR5)," "),"")</f>
        <v/>
      </c>
      <c r="BT5" s="79">
        <f t="shared" ref="BT5:BT44" si="44">IF($S5=1,IF(ISNUMBER(BR5),RANK(BS5,BS$5:BS$44,1),BR5),"n/s")</f>
        <v>0</v>
      </c>
      <c r="BU5" s="78" t="str">
        <f t="shared" ref="BU5:BU44" si="45">IF($S5=1,IF(ISNUMBER(BR5),IF((BR5-BR$3)&gt;0,BR5-BR$3,$P$4-BR$3+BR5)*(IF(BU$4=2,$V5,IF(BU$4=4,$W5,IF(BU$4=7,$X5,"!"))))," "),"")</f>
        <v xml:space="preserve"> </v>
      </c>
      <c r="BV5" s="79" t="e">
        <f t="shared" ref="BV5:BV44" si="46">IF(ISNUMBER(BT5),RANK(BU5,BU$5:BU$44,1),BT5)</f>
        <v>#VALUE!</v>
      </c>
      <c r="BW5" s="33"/>
      <c r="BX5" s="80">
        <f t="shared" ref="BX5:BX44" si="47">U5</f>
        <v>1</v>
      </c>
      <c r="BY5" s="81">
        <f t="shared" ref="BY5:BY44" si="48">AC5</f>
        <v>7</v>
      </c>
      <c r="BZ5" s="82">
        <f t="shared" ref="BZ5:BZ44" si="49">IF(ISNUMBER(BY5),VLOOKUP(BY5,$CA$5:$CB$44,2),IF(ISTEXT(BY5),IF((BY5="n/f"),0.25,0)," "))</f>
        <v>21</v>
      </c>
      <c r="CA5" s="83">
        <v>1</v>
      </c>
      <c r="CB5" s="83">
        <f>$BY$45+0.25</f>
        <v>27.25</v>
      </c>
      <c r="CC5" s="81">
        <f t="shared" ref="CC5:CC44" si="50">AH5</f>
        <v>5</v>
      </c>
      <c r="CD5" s="82">
        <f t="shared" ref="CD5:CD44" si="51">IF(ISNUMBER(CC5),VLOOKUP(CC5,$CH$5:$CI$44,2),IF(ISTEXT(CC5),IF((CC5="n/f"),0.25,0)," "))</f>
        <v>13</v>
      </c>
      <c r="CE5" s="82">
        <f t="shared" ref="CE5:CE44" si="52">IF($CC$45&gt;0,IF(OR(ISNUMBER(CC5),(CC5="n/f")),SUM(BZ5,CD5),BZ5)," ")</f>
        <v>34</v>
      </c>
      <c r="CF5" s="84">
        <f t="shared" ref="CF5:CF44" si="53">IF(ISNUMBER(CE5),VLOOKUP(CE5,$CG$5:$CH$44,2,FALSE)," ")</f>
        <v>6</v>
      </c>
      <c r="CG5" s="83">
        <f t="shared" ref="CG5:CG44" si="54">IF(ISNUMBER(LARGE($CE$5:$CE$44,CH5)),LARGE($CE$5:$CE$44,CH5)," ")</f>
        <v>44.5</v>
      </c>
      <c r="CH5" s="83">
        <v>1</v>
      </c>
      <c r="CI5" s="85">
        <f>$CC$45+0.25</f>
        <v>17.25</v>
      </c>
      <c r="CJ5" s="81">
        <f t="shared" ref="CJ5:CJ44" si="55">AM5</f>
        <v>7</v>
      </c>
      <c r="CK5" s="174">
        <f>IF(ISNUMBER(CJ5),VLOOKUP(CJ5,$CO$5:$CP$44,2),IF(ISTEXT(CJ5),IF((CJ5="n/f"),0.25,0)," "))*2</f>
        <v>26</v>
      </c>
      <c r="CL5" s="82">
        <f t="shared" ref="CL5:CL44" si="56">IF($CJ$45&gt;0,IF(OR(ISNUMBER(CJ5),(CJ5="n/f")),SUM(CE5,CK5),CE5)," ")</f>
        <v>60</v>
      </c>
      <c r="CM5" s="84">
        <f t="shared" ref="CM5:CM44" si="57">IF(ISNUMBER(CL5),VLOOKUP(CL5,$CN$5:$CO$44,2,FALSE)," ")</f>
        <v>6</v>
      </c>
      <c r="CN5" s="83">
        <f t="shared" ref="CN5:CN44" si="58">IF(ISNUMBER(LARGE($CL$5:$CL$44,CO5)),LARGE($CL$5:$CL$44,CO5)," ")</f>
        <v>77</v>
      </c>
      <c r="CO5" s="83">
        <v>1</v>
      </c>
      <c r="CP5" s="85">
        <f>$CJ$45+0.25</f>
        <v>19.25</v>
      </c>
      <c r="CQ5" s="81">
        <f t="shared" ref="CQ5:CQ44" si="59">AR5</f>
        <v>6</v>
      </c>
      <c r="CR5" s="82">
        <f t="shared" ref="CR5:CR44" si="60">IF(ISNUMBER(CQ5),VLOOKUP(CQ5,$CV$5:$CW$44,2),IF(ISTEXT(CQ5),IF((CQ5="n/f"),0.25,0)," "))</f>
        <v>18</v>
      </c>
      <c r="CS5" s="82">
        <f t="shared" ref="CS5:CS44" si="61">IF($CQ$45&gt;0,IF(OR(ISNUMBER(CQ5),(CQ5="n/f")),SUM(CL5,CR5),CL5)," ")</f>
        <v>78</v>
      </c>
      <c r="CT5" s="84">
        <f t="shared" ref="CT5:CT44" si="62">IF(ISNUMBER(CS5),VLOOKUP(CS5,$CU$5:$CV$44,2,FALSE)," ")</f>
        <v>6</v>
      </c>
      <c r="CU5" s="83">
        <f t="shared" ref="CU5:CU44" si="63">IF(ISNUMBER(LARGE($CS$5:$CS$44,CV5)),LARGE($CS$5:$CS$44,CV5)," ")</f>
        <v>98</v>
      </c>
      <c r="CV5" s="83">
        <v>1</v>
      </c>
      <c r="CW5" s="85">
        <f>$CQ$45+0.25</f>
        <v>23.25</v>
      </c>
      <c r="CX5" s="81">
        <f t="shared" ref="CX5:CX44" si="64">AW5</f>
        <v>8</v>
      </c>
      <c r="CY5" s="82">
        <f t="shared" ref="CY5:CY44" si="65">IF(ISNUMBER(CX5),VLOOKUP(CX5,$DC$5:$DD$44,2),IF(ISTEXT(CX5),IF((CX5="n/f"),0.25,0)," "))</f>
        <v>14</v>
      </c>
      <c r="CZ5" s="82">
        <f t="shared" ref="CZ5:CZ44" si="66">IF($CX$45&gt;0,IF(OR(ISNUMBER(CX5),(CX5="n/f")),SUM(CS5,CY5),CS5)," ")</f>
        <v>92</v>
      </c>
      <c r="DA5" s="84">
        <f t="shared" ref="DA5:DA44" si="67">IF(ISNUMBER(CZ5),VLOOKUP(CZ5,$DB$5:$DC$44,2,FALSE)," ")</f>
        <v>5</v>
      </c>
      <c r="DB5" s="83">
        <f t="shared" ref="DB5:DB44" si="68">IF(ISNUMBER(LARGE($CZ$5:$CZ$44,DC5)),LARGE($CZ$5:$CZ$44,DC5)," ")</f>
        <v>117</v>
      </c>
      <c r="DC5" s="83">
        <v>1</v>
      </c>
      <c r="DD5" s="85">
        <f>$CX$45+0.25</f>
        <v>21.25</v>
      </c>
      <c r="DE5" s="81">
        <f t="shared" ref="DE5:DE44" si="69">BB5</f>
        <v>4</v>
      </c>
      <c r="DF5" s="82">
        <f t="shared" ref="DF5:DF44" si="70">IF(ISNUMBER(DE5),VLOOKUP(DE5,$DJ$5:$DK$44,2),IF(ISTEXT(DE5),IF((DE5="n/f"),0.25,0)," "))</f>
        <v>19</v>
      </c>
      <c r="DG5" s="82">
        <f t="shared" ref="DG5:DG44" si="71">IF($DE$45&gt;0,IF(OR(ISNUMBER(DE5),(DE5="n/f")),SUM(CZ5,DF5),CZ5)," ")</f>
        <v>111</v>
      </c>
      <c r="DH5" s="84">
        <f t="shared" ref="DH5:DH43" si="72">IF(ISNUMBER(DG5),VLOOKUP(DG5,$DI$5:$DJ$44,2,FALSE)," ")</f>
        <v>4</v>
      </c>
      <c r="DI5" s="83">
        <f t="shared" ref="DI5:DI44" si="73">IF(ISNUMBER(LARGE($DG$5:$DG$44,DJ5)),LARGE($DG$5:$DG$44,DJ5)," ")</f>
        <v>138</v>
      </c>
      <c r="DJ5" s="83">
        <v>1</v>
      </c>
      <c r="DK5" s="85">
        <f>$DE$45+0.25</f>
        <v>22.25</v>
      </c>
      <c r="DL5" s="81">
        <f t="shared" ref="DL5:DL44" si="74">BG5</f>
        <v>4</v>
      </c>
      <c r="DM5" s="82">
        <f t="shared" ref="DM5:DM44" si="75">IF(ISNUMBER(DL5),VLOOKUP(DL5,$DQ$5:$DR$44,2),IF(ISTEXT(DL5),IF((DL5="n/f"),0.25,0)," "))</f>
        <v>21</v>
      </c>
      <c r="DN5" s="82">
        <f t="shared" ref="DN5:DN44" si="76">IF($DL$45&gt;0,IF(OR(ISNUMBER(DL5),(DL5="n/f")),SUM(DG5,DM5),DG5)," ")</f>
        <v>132</v>
      </c>
      <c r="DO5" s="84">
        <f t="shared" ref="DO5:DO44" si="77">IF(ISNUMBER(DN5),VLOOKUP(DN5,$DP$1:$DQ$44,2,FALSE)," ")</f>
        <v>5</v>
      </c>
      <c r="DP5" s="83">
        <f t="shared" ref="DP5:DP44" si="78">IF(ISNUMBER(LARGE($DN$1:$DN$44,DQ5)),LARGE($DN$1:$DN$44,DQ5)," ")</f>
        <v>158</v>
      </c>
      <c r="DQ5" s="83">
        <v>1</v>
      </c>
      <c r="DR5" s="83">
        <f>$DL$45+0.25</f>
        <v>24.25</v>
      </c>
      <c r="DS5" s="81">
        <f t="shared" ref="DS5:DS44" si="79">BL5</f>
        <v>8</v>
      </c>
      <c r="DT5" s="82">
        <f>IF(ISNUMBER(DS5),VLOOKUP(DS5,$DX$5:$DY$44,2),IF(ISTEXT(DS5),IF((DS5="n/f"),0.25,0)," "))</f>
        <v>17</v>
      </c>
      <c r="DU5" s="82">
        <f t="shared" ref="DU5:DU44" si="80">IF($DS$45&gt;0,IF(OR(ISNUMBER(DS5),(DS5="n/f")),SUM(DN5,DT5),DN5)," ")</f>
        <v>149</v>
      </c>
      <c r="DV5" s="84">
        <f t="shared" ref="DV5:DV44" si="81">IF(ISNUMBER(DU5),VLOOKUP(DU5,$DW$1:$DX$44,2,FALSE)," ")</f>
        <v>5</v>
      </c>
      <c r="DW5" s="83">
        <f t="shared" ref="DW5:DW44" si="82">IF(ISNUMBER(LARGE($DU$1:$DU$44,DX5)),LARGE($DU$1:$DU$44,DX5)," ")</f>
        <v>179</v>
      </c>
      <c r="DX5" s="83">
        <v>1</v>
      </c>
      <c r="DY5" s="85">
        <f>$DS$45+0.25</f>
        <v>24.25</v>
      </c>
      <c r="DZ5" s="81" t="e">
        <f t="shared" ref="DZ5:DZ44" si="83">BQ5</f>
        <v>#VALUE!</v>
      </c>
      <c r="EA5" s="82" t="str">
        <f>IF(ISNUMBER(DZ5),VLOOKUP(DZ5,$DX$5:$DY$44,2),IF(ISTEXT(DZ5),IF((DZ5="n/f"),0.25,0)," "))</f>
        <v xml:space="preserve"> </v>
      </c>
      <c r="EB5" s="82" t="str">
        <f t="shared" ref="EB5:EB44" si="84">IF($DZ$45&gt;0,IF(OR(ISNUMBER(DZ5),(DZ5="n/f")),SUM(DU5,EA5),DU5)," ")</f>
        <v xml:space="preserve"> </v>
      </c>
      <c r="EC5" s="84" t="str">
        <f t="shared" ref="EC5:EC44" si="85">IF(ISNUMBER(EB5),VLOOKUP(EB5,$ED$1:$EE$44,2,FALSE)," ")</f>
        <v xml:space="preserve"> </v>
      </c>
      <c r="ED5" s="83" t="str">
        <f t="shared" ref="ED5:ED44" si="86">IF(ISNUMBER(LARGE($EB$1:$EB$44,EE5)),LARGE($EB$1:$EB$44,EE5)," ")</f>
        <v xml:space="preserve"> </v>
      </c>
      <c r="EE5" s="83">
        <v>1</v>
      </c>
      <c r="EF5" s="85">
        <f>$DZ$45+0.25</f>
        <v>0.25</v>
      </c>
      <c r="EG5" s="81" t="e">
        <f t="shared" ref="EG5:EG44" si="87">BV5</f>
        <v>#VALUE!</v>
      </c>
      <c r="EH5" s="82" t="str">
        <f>IF(ISNUMBER(EG5),VLOOKUP(EG5,$EE$5:$EF$44,2),IF(ISTEXT(EG5),IF((EG5="n/f"),0.25,0)," "))</f>
        <v xml:space="preserve"> </v>
      </c>
      <c r="EI5" s="82" t="str">
        <f t="shared" ref="EI5:EI44" si="88">IF($EG$45&gt;0,IF(OR(ISNUMBER(EG5),(EG5="n/f")),SUM(EB5,EH5),EB5)," ")</f>
        <v xml:space="preserve"> </v>
      </c>
      <c r="EJ5" s="84" t="str">
        <f t="shared" ref="EJ5:EJ44" si="89">IF(ISNUMBER(EI5),VLOOKUP(EI5,$EK$1:$EL$44,2,FALSE)," ")</f>
        <v xml:space="preserve"> </v>
      </c>
      <c r="EK5" s="83" t="str">
        <f t="shared" ref="EK5:EK44" si="90">IF(ISNUMBER(LARGE($EI$1:$EI$44,EL5)),LARGE($EI$1:$EI$44,EL5)," ")</f>
        <v xml:space="preserve"> </v>
      </c>
      <c r="EL5" s="83">
        <v>1</v>
      </c>
      <c r="EM5" s="85">
        <f>$EG$45+0.25</f>
        <v>0.25</v>
      </c>
      <c r="EN5" s="86">
        <f t="shared" ref="EN5:EN44" si="91">-MIN(IF(BZ5&gt;0,BZ5,99),IF(CD5&gt;0,CD5,99),IF(CK5&gt;0,CK5,99),IF(CR5&gt;0,CR5,99),IF(CY5&gt;0,CY5,99),IF(DF5&gt;0,DF5,99),IF(DM5&gt;0,DM5,99),IF(DT5&gt;0,DT5,99),IF(EA5&gt;0,EA5,99),IF(EH5&gt;0,EH5,99))</f>
        <v>-13</v>
      </c>
      <c r="EO5" s="65"/>
      <c r="EP5" s="87">
        <f t="shared" ref="EP5:EP43" si="92">MAX(EI5,EB5,DU5,DN5,DG5,CZ5,CS5,CL5,CE5,BZ5)+EN5+EO5</f>
        <v>136</v>
      </c>
      <c r="EQ5" s="88">
        <f t="shared" ref="EQ5:EQ44" si="93">IF(ISNUMBER(EP5),VLOOKUP(EP5,$ES$5:$ET$44,2,FALSE)," ")</f>
        <v>5</v>
      </c>
      <c r="ER5" s="89">
        <f t="shared" ref="ER5:ER44" si="94">IF(ISNUMBER(DS5),DS5,DS$45)+IF(ISNUMBER(DL5),DL5,DL$45)+IF(ISNUMBER(DE5),DE5,DE$45)+IF(ISNUMBER(CX5),CX5,CX$45)+IF(ISNUMBER(CQ5),CQ5,CQ$45)+IF(ISNUMBER(CJ5),CJ5,CJ$45)+IF(ISNUMBER(CC5),CC5,CC$45)+IF(ISNUMBER(BY5),BY5,BY$45)</f>
        <v>49</v>
      </c>
      <c r="ES5" s="90">
        <f t="shared" ref="ES5:ES44" si="95">IF(ISNUMBER(LARGE($EP$1:$EP$44,ET5)),LARGE($EP$1:$EP$44,ET5)," ")</f>
        <v>165</v>
      </c>
      <c r="ET5" s="91">
        <v>1</v>
      </c>
      <c r="EU5" s="91">
        <v>1</v>
      </c>
      <c r="EV5" s="84">
        <f t="shared" ref="EV5:EV44" si="96">EQ5</f>
        <v>5</v>
      </c>
      <c r="EW5" s="92" t="str">
        <f t="shared" ref="EW5:EW44" si="97">P5</f>
        <v>Михаил Бушмакин</v>
      </c>
      <c r="EX5" s="93">
        <f t="shared" ref="EX5:EX44" si="98">U5</f>
        <v>1</v>
      </c>
    </row>
    <row r="6" spans="1:154">
      <c r="A6" s="66">
        <v>2</v>
      </c>
      <c r="B6" s="48" t="s">
        <v>63</v>
      </c>
      <c r="C6" s="67">
        <v>18.649999999999999</v>
      </c>
      <c r="D6" s="67">
        <v>9.1999999999999993</v>
      </c>
      <c r="E6" s="67">
        <v>18.899999999999999</v>
      </c>
      <c r="F6" s="67">
        <v>6.3</v>
      </c>
      <c r="G6" s="67">
        <v>16</v>
      </c>
      <c r="H6" s="67">
        <v>2.4</v>
      </c>
      <c r="I6" s="68">
        <v>18.5</v>
      </c>
      <c r="J6" s="69">
        <f t="shared" ref="J6:J11" si="99">0.5*(C6*D6+E6*F6)</f>
        <v>145.32499999999999</v>
      </c>
      <c r="K6" s="70">
        <f t="shared" si="0"/>
        <v>47.503999999999998</v>
      </c>
      <c r="L6" s="70">
        <f t="shared" si="1"/>
        <v>47.608823529411765</v>
      </c>
      <c r="M6" s="71"/>
      <c r="N6" s="48">
        <f>K6*$N$2</f>
        <v>2.3752</v>
      </c>
      <c r="O6" s="95" t="s">
        <v>69</v>
      </c>
      <c r="P6" s="72" t="s">
        <v>82</v>
      </c>
      <c r="Q6" s="73">
        <f t="shared" si="2"/>
        <v>47.503999999999998</v>
      </c>
      <c r="R6" s="73">
        <f t="shared" si="3"/>
        <v>49.984023529411765</v>
      </c>
      <c r="S6" s="74">
        <v>1</v>
      </c>
      <c r="T6" s="74" t="s">
        <v>74</v>
      </c>
      <c r="U6" s="75">
        <v>3</v>
      </c>
      <c r="V6" s="76">
        <f t="shared" si="4"/>
        <v>1.0013524390109991</v>
      </c>
      <c r="W6" s="76">
        <f t="shared" si="5"/>
        <v>1.0011946502582036</v>
      </c>
      <c r="X6" s="76">
        <f t="shared" si="6"/>
        <v>1.0045831917781678</v>
      </c>
      <c r="Y6" s="77">
        <v>0.65182870370370372</v>
      </c>
      <c r="Z6" s="78">
        <f t="shared" si="7"/>
        <v>0.2073842592592593</v>
      </c>
      <c r="AA6" s="79">
        <f t="shared" si="8"/>
        <v>13</v>
      </c>
      <c r="AB6" s="78">
        <f t="shared" si="9"/>
        <v>0.20833474109121775</v>
      </c>
      <c r="AC6" s="79">
        <f t="shared" si="10"/>
        <v>13</v>
      </c>
      <c r="AD6" s="77">
        <v>0.52182870370370371</v>
      </c>
      <c r="AE6" s="78">
        <f t="shared" si="11"/>
        <v>0.15168981481481486</v>
      </c>
      <c r="AF6" s="79">
        <f t="shared" si="12"/>
        <v>9</v>
      </c>
      <c r="AG6" s="78">
        <f t="shared" si="13"/>
        <v>0.15238503832690592</v>
      </c>
      <c r="AH6" s="79">
        <f t="shared" si="14"/>
        <v>9</v>
      </c>
      <c r="AI6" s="77">
        <v>0.17542824074074073</v>
      </c>
      <c r="AJ6" s="78">
        <f t="shared" si="15"/>
        <v>0.82819444444901469</v>
      </c>
      <c r="AK6" s="79">
        <f t="shared" si="16"/>
        <v>12</v>
      </c>
      <c r="AL6" s="78">
        <f t="shared" si="17"/>
        <v>0.83199021841753762</v>
      </c>
      <c r="AM6" s="79">
        <f t="shared" si="18"/>
        <v>12</v>
      </c>
      <c r="AN6" s="77">
        <v>0.75381944444444438</v>
      </c>
      <c r="AO6" s="78">
        <f t="shared" si="19"/>
        <v>9.4097222222222165E-2</v>
      </c>
      <c r="AP6" s="79">
        <f t="shared" si="20"/>
        <v>17</v>
      </c>
      <c r="AQ6" s="78">
        <f t="shared" si="21"/>
        <v>9.4209635493046187E-2</v>
      </c>
      <c r="AR6" s="79">
        <f t="shared" si="22"/>
        <v>17</v>
      </c>
      <c r="AS6" s="77">
        <v>0.80376157407407411</v>
      </c>
      <c r="AT6" s="78">
        <f t="shared" si="23"/>
        <v>4.3344907407407485E-2</v>
      </c>
      <c r="AU6" s="79">
        <f t="shared" si="24"/>
        <v>5</v>
      </c>
      <c r="AV6" s="78">
        <f t="shared" si="25"/>
        <v>4.3543565430662561E-2</v>
      </c>
      <c r="AW6" s="79">
        <f t="shared" si="26"/>
        <v>6</v>
      </c>
      <c r="AX6" s="77">
        <v>0.74084490740740738</v>
      </c>
      <c r="AY6" s="78">
        <f t="shared" si="27"/>
        <v>8.8067129629629592E-2</v>
      </c>
      <c r="AZ6" s="79">
        <f t="shared" si="28"/>
        <v>14</v>
      </c>
      <c r="BA6" s="78">
        <f t="shared" si="29"/>
        <v>8.8470758174074945E-2</v>
      </c>
      <c r="BB6" s="79">
        <f t="shared" si="30"/>
        <v>15</v>
      </c>
      <c r="BC6" s="77">
        <v>0.71268518518518509</v>
      </c>
      <c r="BD6" s="78">
        <f t="shared" si="31"/>
        <v>0.28212962962962951</v>
      </c>
      <c r="BE6" s="79">
        <f t="shared" si="32"/>
        <v>15</v>
      </c>
      <c r="BF6" s="78">
        <f t="shared" si="33"/>
        <v>0.28342268382852553</v>
      </c>
      <c r="BG6" s="79">
        <f t="shared" si="34"/>
        <v>15</v>
      </c>
      <c r="BH6" s="77">
        <v>0.54484953703703709</v>
      </c>
      <c r="BI6" s="78">
        <f t="shared" si="35"/>
        <v>0.11637731481481489</v>
      </c>
      <c r="BJ6" s="79">
        <f t="shared" si="36"/>
        <v>7</v>
      </c>
      <c r="BK6" s="78">
        <f t="shared" si="37"/>
        <v>0.11651634500400745</v>
      </c>
      <c r="BL6" s="79">
        <f t="shared" si="38"/>
        <v>7</v>
      </c>
      <c r="BM6" s="77"/>
      <c r="BN6" s="78" t="str">
        <f t="shared" si="39"/>
        <v/>
      </c>
      <c r="BO6" s="79">
        <f t="shared" si="40"/>
        <v>0</v>
      </c>
      <c r="BP6" s="78" t="str">
        <f t="shared" si="41"/>
        <v xml:space="preserve"> </v>
      </c>
      <c r="BQ6" s="79" t="e">
        <f t="shared" si="42"/>
        <v>#VALUE!</v>
      </c>
      <c r="BR6" s="77"/>
      <c r="BS6" s="78" t="str">
        <f t="shared" si="43"/>
        <v/>
      </c>
      <c r="BT6" s="79">
        <f t="shared" si="44"/>
        <v>0</v>
      </c>
      <c r="BU6" s="78" t="str">
        <f t="shared" si="45"/>
        <v xml:space="preserve"> </v>
      </c>
      <c r="BV6" s="79" t="e">
        <f t="shared" si="46"/>
        <v>#VALUE!</v>
      </c>
      <c r="BW6" s="33"/>
      <c r="BX6" s="80">
        <f t="shared" si="47"/>
        <v>3</v>
      </c>
      <c r="BY6" s="81">
        <f t="shared" si="48"/>
        <v>13</v>
      </c>
      <c r="BZ6" s="82">
        <f t="shared" si="49"/>
        <v>15</v>
      </c>
      <c r="CA6" s="83">
        <v>2</v>
      </c>
      <c r="CB6" s="83">
        <f t="shared" ref="CB6:CB44" si="100">$BY$45-CA5</f>
        <v>26</v>
      </c>
      <c r="CC6" s="81">
        <f t="shared" si="50"/>
        <v>9</v>
      </c>
      <c r="CD6" s="82">
        <f t="shared" si="51"/>
        <v>9</v>
      </c>
      <c r="CE6" s="82">
        <f t="shared" si="52"/>
        <v>24</v>
      </c>
      <c r="CF6" s="84">
        <f t="shared" si="53"/>
        <v>11</v>
      </c>
      <c r="CG6" s="83">
        <f t="shared" si="54"/>
        <v>41</v>
      </c>
      <c r="CH6" s="83">
        <v>2</v>
      </c>
      <c r="CI6" s="83">
        <f t="shared" ref="CI6:CI44" si="101">$CC$45-CH5</f>
        <v>16</v>
      </c>
      <c r="CJ6" s="81">
        <f t="shared" si="55"/>
        <v>12</v>
      </c>
      <c r="CK6" s="174">
        <f t="shared" ref="CK6:CK34" si="102">IF(ISNUMBER(CJ6),VLOOKUP(CJ6,$CO$5:$CP$44,2),IF(ISTEXT(CJ6),IF((CJ6="n/f"),0.25,0)," "))*2</f>
        <v>16</v>
      </c>
      <c r="CL6" s="82">
        <f t="shared" si="56"/>
        <v>40</v>
      </c>
      <c r="CM6" s="84">
        <f t="shared" si="57"/>
        <v>11</v>
      </c>
      <c r="CN6" s="83">
        <f t="shared" si="58"/>
        <v>73.5</v>
      </c>
      <c r="CO6" s="83">
        <v>2</v>
      </c>
      <c r="CP6" s="83">
        <f t="shared" ref="CP6:CP44" si="103">$CJ$45-CO5</f>
        <v>18</v>
      </c>
      <c r="CQ6" s="81">
        <f t="shared" si="59"/>
        <v>17</v>
      </c>
      <c r="CR6" s="82">
        <f t="shared" si="60"/>
        <v>7</v>
      </c>
      <c r="CS6" s="82">
        <f t="shared" si="61"/>
        <v>47</v>
      </c>
      <c r="CT6" s="84">
        <f t="shared" si="62"/>
        <v>11</v>
      </c>
      <c r="CU6" s="83">
        <f t="shared" si="63"/>
        <v>95.5</v>
      </c>
      <c r="CV6" s="83">
        <v>2</v>
      </c>
      <c r="CW6" s="83">
        <f t="shared" ref="CW6:CW44" si="104">$CQ$45-CV5</f>
        <v>22</v>
      </c>
      <c r="CX6" s="81">
        <f t="shared" si="64"/>
        <v>6</v>
      </c>
      <c r="CY6" s="82">
        <f t="shared" si="65"/>
        <v>16</v>
      </c>
      <c r="CZ6" s="82">
        <f t="shared" si="66"/>
        <v>63</v>
      </c>
      <c r="DA6" s="84">
        <f t="shared" si="67"/>
        <v>10</v>
      </c>
      <c r="DB6" s="83">
        <f t="shared" si="68"/>
        <v>115.5</v>
      </c>
      <c r="DC6" s="83">
        <v>2</v>
      </c>
      <c r="DD6" s="83">
        <f t="shared" ref="DD6:DD44" si="105">$CX$45-DC5</f>
        <v>20</v>
      </c>
      <c r="DE6" s="81">
        <f t="shared" si="69"/>
        <v>15</v>
      </c>
      <c r="DF6" s="82">
        <f t="shared" si="70"/>
        <v>8</v>
      </c>
      <c r="DG6" s="82">
        <f t="shared" si="71"/>
        <v>71</v>
      </c>
      <c r="DH6" s="84">
        <f t="shared" si="72"/>
        <v>10</v>
      </c>
      <c r="DI6" s="83">
        <f t="shared" si="73"/>
        <v>133.5</v>
      </c>
      <c r="DJ6" s="83">
        <v>2</v>
      </c>
      <c r="DK6" s="83">
        <f t="shared" ref="DK6:DK44" si="106">$DE$45-DJ5</f>
        <v>21</v>
      </c>
      <c r="DL6" s="81">
        <f t="shared" si="74"/>
        <v>15</v>
      </c>
      <c r="DM6" s="82">
        <f t="shared" si="75"/>
        <v>10</v>
      </c>
      <c r="DN6" s="82">
        <f t="shared" si="76"/>
        <v>81</v>
      </c>
      <c r="DO6" s="84">
        <f t="shared" si="77"/>
        <v>10</v>
      </c>
      <c r="DP6" s="83">
        <f t="shared" si="78"/>
        <v>153.25</v>
      </c>
      <c r="DQ6" s="83">
        <v>2</v>
      </c>
      <c r="DR6" s="83">
        <f t="shared" ref="DR6:DR44" si="107">$DL$45-DQ5</f>
        <v>23</v>
      </c>
      <c r="DS6" s="81">
        <f t="shared" si="79"/>
        <v>7</v>
      </c>
      <c r="DT6" s="82">
        <f t="shared" ref="DT6:DT44" si="108">IF(ISNUMBER(DS6),VLOOKUP(DS6,$DX$5:$DY$44,2),IF(ISTEXT(DS6),IF((DS6="n/f"),0.25,0)," "))</f>
        <v>18</v>
      </c>
      <c r="DU6" s="82">
        <f t="shared" si="80"/>
        <v>99</v>
      </c>
      <c r="DV6" s="84">
        <f t="shared" si="81"/>
        <v>10</v>
      </c>
      <c r="DW6" s="83">
        <f t="shared" si="82"/>
        <v>175.5</v>
      </c>
      <c r="DX6" s="83">
        <v>2</v>
      </c>
      <c r="DY6" s="83">
        <f t="shared" ref="DY6:DY44" si="109">$DS$45-DX5</f>
        <v>23</v>
      </c>
      <c r="DZ6" s="81" t="e">
        <f t="shared" si="83"/>
        <v>#VALUE!</v>
      </c>
      <c r="EA6" s="82" t="str">
        <f t="shared" ref="EA6:EA44" si="110">IF(ISNUMBER(DZ6),VLOOKUP(DZ6,$DQ$5:$DR$44,2),IF(ISTEXT(DZ6),IF((DZ6="n/f"),0.25,0)," "))</f>
        <v xml:space="preserve"> </v>
      </c>
      <c r="EB6" s="82" t="str">
        <f t="shared" si="84"/>
        <v xml:space="preserve"> </v>
      </c>
      <c r="EC6" s="84" t="str">
        <f t="shared" si="85"/>
        <v xml:space="preserve"> </v>
      </c>
      <c r="ED6" s="83" t="str">
        <f t="shared" si="86"/>
        <v xml:space="preserve"> </v>
      </c>
      <c r="EE6" s="83">
        <v>2</v>
      </c>
      <c r="EF6" s="83">
        <f t="shared" ref="EF6:EF44" si="111">$DZ$45-EE5</f>
        <v>-1</v>
      </c>
      <c r="EG6" s="81" t="e">
        <f t="shared" si="87"/>
        <v>#VALUE!</v>
      </c>
      <c r="EH6" s="82" t="str">
        <f t="shared" ref="EH6:EH44" si="112">IF(ISNUMBER(EG6),VLOOKUP(EG6,$DQ$5:$DR$44,2),IF(ISTEXT(EG6),IF((EG6="n/f"),0.25,0)," "))</f>
        <v xml:space="preserve"> </v>
      </c>
      <c r="EI6" s="82" t="str">
        <f t="shared" si="88"/>
        <v xml:space="preserve"> </v>
      </c>
      <c r="EJ6" s="84" t="str">
        <f t="shared" si="89"/>
        <v xml:space="preserve"> </v>
      </c>
      <c r="EK6" s="83" t="str">
        <f t="shared" si="90"/>
        <v xml:space="preserve"> </v>
      </c>
      <c r="EL6" s="83">
        <v>2</v>
      </c>
      <c r="EM6" s="83">
        <f t="shared" ref="EM6:EM44" si="113">$EG$45-EL5</f>
        <v>-1</v>
      </c>
      <c r="EN6" s="86">
        <f t="shared" si="91"/>
        <v>-7</v>
      </c>
      <c r="EO6" s="65"/>
      <c r="EP6" s="87">
        <f t="shared" si="92"/>
        <v>92</v>
      </c>
      <c r="EQ6" s="88">
        <f t="shared" si="93"/>
        <v>10</v>
      </c>
      <c r="ER6" s="89">
        <f t="shared" si="94"/>
        <v>94</v>
      </c>
      <c r="ES6" s="90">
        <f t="shared" si="95"/>
        <v>164.5</v>
      </c>
      <c r="ET6" s="91">
        <v>2</v>
      </c>
      <c r="EU6" s="91">
        <v>1</v>
      </c>
      <c r="EV6" s="84">
        <f t="shared" si="96"/>
        <v>10</v>
      </c>
      <c r="EW6" s="92" t="str">
        <f t="shared" si="97"/>
        <v>Олег Беркаусов</v>
      </c>
      <c r="EX6" s="93">
        <f t="shared" si="98"/>
        <v>3</v>
      </c>
    </row>
    <row r="7" spans="1:154" ht="12.75" customHeight="1">
      <c r="A7" s="66">
        <v>3</v>
      </c>
      <c r="B7" s="48" t="s">
        <v>63</v>
      </c>
      <c r="C7" s="67">
        <v>18.649999999999999</v>
      </c>
      <c r="D7" s="67">
        <v>9.1999999999999993</v>
      </c>
      <c r="E7" s="67">
        <v>18.899999999999999</v>
      </c>
      <c r="F7" s="67">
        <v>6.3</v>
      </c>
      <c r="G7" s="67">
        <v>16</v>
      </c>
      <c r="H7" s="67">
        <v>2.4</v>
      </c>
      <c r="I7" s="68">
        <v>18.5</v>
      </c>
      <c r="J7" s="69">
        <f t="shared" si="99"/>
        <v>145.32499999999999</v>
      </c>
      <c r="K7" s="70">
        <f t="shared" si="0"/>
        <v>47.503999999999998</v>
      </c>
      <c r="L7" s="70">
        <f t="shared" si="1"/>
        <v>47.608823529411765</v>
      </c>
      <c r="M7" s="71"/>
      <c r="N7" s="48">
        <f>K7*$N$2</f>
        <v>2.3752</v>
      </c>
      <c r="O7" s="95" t="s">
        <v>68</v>
      </c>
      <c r="P7" s="72" t="s">
        <v>81</v>
      </c>
      <c r="Q7" s="73">
        <f t="shared" si="2"/>
        <v>47.503999999999998</v>
      </c>
      <c r="R7" s="73">
        <f t="shared" si="3"/>
        <v>49.984023529411765</v>
      </c>
      <c r="S7" s="74">
        <v>1</v>
      </c>
      <c r="T7" s="74" t="s">
        <v>74</v>
      </c>
      <c r="U7" s="75">
        <v>5</v>
      </c>
      <c r="V7" s="76">
        <f t="shared" si="4"/>
        <v>1.0013524390109991</v>
      </c>
      <c r="W7" s="76">
        <f t="shared" si="5"/>
        <v>1.0011946502582036</v>
      </c>
      <c r="X7" s="76">
        <f t="shared" si="6"/>
        <v>1.0045831917781678</v>
      </c>
      <c r="Y7" s="99" t="s">
        <v>146</v>
      </c>
      <c r="Z7" s="78" t="str">
        <f t="shared" si="7"/>
        <v xml:space="preserve"> </v>
      </c>
      <c r="AA7" s="79" t="str">
        <f t="shared" si="8"/>
        <v>n/f</v>
      </c>
      <c r="AB7" s="78" t="str">
        <f t="shared" si="9"/>
        <v xml:space="preserve"> </v>
      </c>
      <c r="AC7" s="79" t="str">
        <f t="shared" si="10"/>
        <v>n/f</v>
      </c>
      <c r="AD7" s="77" t="s">
        <v>145</v>
      </c>
      <c r="AE7" s="78" t="str">
        <f t="shared" si="11"/>
        <v xml:space="preserve"> </v>
      </c>
      <c r="AF7" s="79" t="str">
        <f t="shared" si="12"/>
        <v>n/s</v>
      </c>
      <c r="AG7" s="78" t="str">
        <f t="shared" si="13"/>
        <v xml:space="preserve"> </v>
      </c>
      <c r="AH7" s="79" t="str">
        <f t="shared" si="14"/>
        <v>n/s</v>
      </c>
      <c r="AI7" s="77" t="s">
        <v>145</v>
      </c>
      <c r="AJ7" s="78" t="str">
        <f t="shared" si="15"/>
        <v xml:space="preserve"> </v>
      </c>
      <c r="AK7" s="79" t="str">
        <f t="shared" si="16"/>
        <v>n/s</v>
      </c>
      <c r="AL7" s="78" t="str">
        <f t="shared" si="17"/>
        <v xml:space="preserve"> </v>
      </c>
      <c r="AM7" s="79" t="str">
        <f t="shared" si="18"/>
        <v>n/s</v>
      </c>
      <c r="AN7" s="77" t="s">
        <v>145</v>
      </c>
      <c r="AO7" s="78" t="str">
        <f t="shared" si="19"/>
        <v xml:space="preserve"> </v>
      </c>
      <c r="AP7" s="79" t="str">
        <f t="shared" si="20"/>
        <v>n/s</v>
      </c>
      <c r="AQ7" s="78" t="str">
        <f t="shared" si="21"/>
        <v xml:space="preserve"> </v>
      </c>
      <c r="AR7" s="79" t="str">
        <f t="shared" si="22"/>
        <v>n/s</v>
      </c>
      <c r="AS7" s="77" t="s">
        <v>145</v>
      </c>
      <c r="AT7" s="78" t="str">
        <f t="shared" si="23"/>
        <v xml:space="preserve"> </v>
      </c>
      <c r="AU7" s="79" t="str">
        <f t="shared" si="24"/>
        <v>n/s</v>
      </c>
      <c r="AV7" s="78" t="str">
        <f t="shared" si="25"/>
        <v xml:space="preserve"> </v>
      </c>
      <c r="AW7" s="79" t="str">
        <f t="shared" si="26"/>
        <v>n/s</v>
      </c>
      <c r="AX7" s="77" t="s">
        <v>145</v>
      </c>
      <c r="AY7" s="78" t="str">
        <f t="shared" si="27"/>
        <v xml:space="preserve"> </v>
      </c>
      <c r="AZ7" s="79" t="str">
        <f t="shared" si="28"/>
        <v>n/s</v>
      </c>
      <c r="BA7" s="78" t="str">
        <f t="shared" si="29"/>
        <v xml:space="preserve"> </v>
      </c>
      <c r="BB7" s="79" t="str">
        <f t="shared" si="30"/>
        <v>n/s</v>
      </c>
      <c r="BC7" s="77" t="s">
        <v>145</v>
      </c>
      <c r="BD7" s="78" t="str">
        <f t="shared" si="31"/>
        <v xml:space="preserve"> </v>
      </c>
      <c r="BE7" s="79" t="str">
        <f t="shared" si="32"/>
        <v>n/s</v>
      </c>
      <c r="BF7" s="78" t="str">
        <f t="shared" si="33"/>
        <v xml:space="preserve"> </v>
      </c>
      <c r="BG7" s="79" t="str">
        <f t="shared" si="34"/>
        <v>n/s</v>
      </c>
      <c r="BH7" s="77" t="s">
        <v>145</v>
      </c>
      <c r="BI7" s="78" t="str">
        <f t="shared" si="35"/>
        <v xml:space="preserve"> </v>
      </c>
      <c r="BJ7" s="79" t="str">
        <f t="shared" si="36"/>
        <v>n/s</v>
      </c>
      <c r="BK7" s="78" t="str">
        <f t="shared" si="37"/>
        <v xml:space="preserve"> </v>
      </c>
      <c r="BL7" s="79" t="str">
        <f t="shared" si="38"/>
        <v>n/s</v>
      </c>
      <c r="BM7" s="77"/>
      <c r="BN7" s="78" t="str">
        <f t="shared" si="39"/>
        <v/>
      </c>
      <c r="BO7" s="79">
        <f t="shared" si="40"/>
        <v>0</v>
      </c>
      <c r="BP7" s="78" t="str">
        <f t="shared" si="41"/>
        <v xml:space="preserve"> </v>
      </c>
      <c r="BQ7" s="79" t="e">
        <f t="shared" si="42"/>
        <v>#VALUE!</v>
      </c>
      <c r="BR7" s="77"/>
      <c r="BS7" s="78" t="str">
        <f t="shared" si="43"/>
        <v/>
      </c>
      <c r="BT7" s="79">
        <f t="shared" si="44"/>
        <v>0</v>
      </c>
      <c r="BU7" s="78" t="str">
        <f t="shared" si="45"/>
        <v xml:space="preserve"> </v>
      </c>
      <c r="BV7" s="79" t="e">
        <f t="shared" si="46"/>
        <v>#VALUE!</v>
      </c>
      <c r="BW7" s="33"/>
      <c r="BX7" s="80">
        <f t="shared" si="47"/>
        <v>5</v>
      </c>
      <c r="BY7" s="81" t="str">
        <f t="shared" si="48"/>
        <v>n/f</v>
      </c>
      <c r="BZ7" s="82">
        <f t="shared" si="49"/>
        <v>0.25</v>
      </c>
      <c r="CA7" s="83">
        <v>3</v>
      </c>
      <c r="CB7" s="83">
        <f t="shared" si="100"/>
        <v>25</v>
      </c>
      <c r="CC7" s="81" t="str">
        <f t="shared" si="50"/>
        <v>n/s</v>
      </c>
      <c r="CD7" s="82">
        <f t="shared" si="51"/>
        <v>0</v>
      </c>
      <c r="CE7" s="82">
        <f t="shared" si="52"/>
        <v>0.25</v>
      </c>
      <c r="CF7" s="84">
        <f t="shared" si="53"/>
        <v>19</v>
      </c>
      <c r="CG7" s="83">
        <f t="shared" si="54"/>
        <v>41</v>
      </c>
      <c r="CH7" s="83">
        <v>3</v>
      </c>
      <c r="CI7" s="83">
        <f t="shared" si="101"/>
        <v>15</v>
      </c>
      <c r="CJ7" s="81" t="str">
        <f t="shared" si="55"/>
        <v>n/s</v>
      </c>
      <c r="CK7" s="174">
        <f t="shared" si="102"/>
        <v>0</v>
      </c>
      <c r="CL7" s="82">
        <f t="shared" si="56"/>
        <v>0.25</v>
      </c>
      <c r="CM7" s="84">
        <f t="shared" si="57"/>
        <v>24</v>
      </c>
      <c r="CN7" s="83">
        <f t="shared" si="58"/>
        <v>69</v>
      </c>
      <c r="CO7" s="83">
        <v>3</v>
      </c>
      <c r="CP7" s="83">
        <f t="shared" si="103"/>
        <v>17</v>
      </c>
      <c r="CQ7" s="81" t="str">
        <f t="shared" si="59"/>
        <v>n/s</v>
      </c>
      <c r="CR7" s="82">
        <f t="shared" si="60"/>
        <v>0</v>
      </c>
      <c r="CS7" s="82">
        <f t="shared" si="61"/>
        <v>0.25</v>
      </c>
      <c r="CT7" s="84">
        <f t="shared" si="62"/>
        <v>25</v>
      </c>
      <c r="CU7" s="83">
        <f t="shared" si="63"/>
        <v>89</v>
      </c>
      <c r="CV7" s="83">
        <v>3</v>
      </c>
      <c r="CW7" s="83">
        <f t="shared" si="104"/>
        <v>21</v>
      </c>
      <c r="CX7" s="81" t="str">
        <f t="shared" si="64"/>
        <v>n/s</v>
      </c>
      <c r="CY7" s="82">
        <f t="shared" si="65"/>
        <v>0</v>
      </c>
      <c r="CZ7" s="82">
        <f t="shared" si="66"/>
        <v>0.25</v>
      </c>
      <c r="DA7" s="84">
        <f t="shared" si="67"/>
        <v>25</v>
      </c>
      <c r="DB7" s="83">
        <f t="shared" si="68"/>
        <v>110.25</v>
      </c>
      <c r="DC7" s="83">
        <v>3</v>
      </c>
      <c r="DD7" s="83">
        <f t="shared" si="105"/>
        <v>19</v>
      </c>
      <c r="DE7" s="81" t="str">
        <f t="shared" si="69"/>
        <v>n/s</v>
      </c>
      <c r="DF7" s="96">
        <f t="shared" si="70"/>
        <v>0</v>
      </c>
      <c r="DG7" s="82">
        <f t="shared" si="71"/>
        <v>0.25</v>
      </c>
      <c r="DH7" s="84">
        <f t="shared" si="72"/>
        <v>25</v>
      </c>
      <c r="DI7" s="83">
        <f t="shared" si="73"/>
        <v>130.25</v>
      </c>
      <c r="DJ7" s="83">
        <v>3</v>
      </c>
      <c r="DK7" s="83">
        <f t="shared" si="106"/>
        <v>20</v>
      </c>
      <c r="DL7" s="81" t="str">
        <f t="shared" si="74"/>
        <v>n/s</v>
      </c>
      <c r="DM7" s="82">
        <f t="shared" si="75"/>
        <v>0</v>
      </c>
      <c r="DN7" s="82">
        <f t="shared" si="76"/>
        <v>0.25</v>
      </c>
      <c r="DO7" s="84">
        <f t="shared" si="77"/>
        <v>26</v>
      </c>
      <c r="DP7" s="83">
        <f t="shared" si="78"/>
        <v>152.5</v>
      </c>
      <c r="DQ7" s="83">
        <v>3</v>
      </c>
      <c r="DR7" s="83">
        <f t="shared" si="107"/>
        <v>22</v>
      </c>
      <c r="DS7" s="81" t="str">
        <f t="shared" si="79"/>
        <v>n/s</v>
      </c>
      <c r="DT7" s="82">
        <f t="shared" si="108"/>
        <v>0</v>
      </c>
      <c r="DU7" s="82">
        <f t="shared" si="80"/>
        <v>0.25</v>
      </c>
      <c r="DV7" s="84">
        <f t="shared" si="81"/>
        <v>27</v>
      </c>
      <c r="DW7" s="83">
        <f t="shared" si="82"/>
        <v>175.25</v>
      </c>
      <c r="DX7" s="83">
        <v>3</v>
      </c>
      <c r="DY7" s="83">
        <f t="shared" si="109"/>
        <v>22</v>
      </c>
      <c r="DZ7" s="81" t="e">
        <f t="shared" si="83"/>
        <v>#VALUE!</v>
      </c>
      <c r="EA7" s="82" t="str">
        <f t="shared" si="110"/>
        <v xml:space="preserve"> </v>
      </c>
      <c r="EB7" s="82" t="str">
        <f t="shared" si="84"/>
        <v xml:space="preserve"> </v>
      </c>
      <c r="EC7" s="84" t="str">
        <f t="shared" si="85"/>
        <v xml:space="preserve"> </v>
      </c>
      <c r="ED7" s="83" t="str">
        <f t="shared" si="86"/>
        <v xml:space="preserve"> </v>
      </c>
      <c r="EE7" s="83">
        <v>3</v>
      </c>
      <c r="EF7" s="83">
        <f t="shared" si="111"/>
        <v>-2</v>
      </c>
      <c r="EG7" s="81" t="e">
        <f t="shared" si="87"/>
        <v>#VALUE!</v>
      </c>
      <c r="EH7" s="82" t="str">
        <f t="shared" si="112"/>
        <v xml:space="preserve"> </v>
      </c>
      <c r="EI7" s="82" t="str">
        <f t="shared" si="88"/>
        <v xml:space="preserve"> </v>
      </c>
      <c r="EJ7" s="84" t="str">
        <f t="shared" si="89"/>
        <v xml:space="preserve"> </v>
      </c>
      <c r="EK7" s="83" t="str">
        <f t="shared" si="90"/>
        <v xml:space="preserve"> </v>
      </c>
      <c r="EL7" s="83">
        <v>3</v>
      </c>
      <c r="EM7" s="83">
        <f t="shared" si="113"/>
        <v>-2</v>
      </c>
      <c r="EN7" s="86">
        <f t="shared" si="91"/>
        <v>-0.25</v>
      </c>
      <c r="EO7" s="65"/>
      <c r="EP7" s="87">
        <f t="shared" si="92"/>
        <v>0</v>
      </c>
      <c r="EQ7" s="88">
        <f t="shared" si="93"/>
        <v>28</v>
      </c>
      <c r="ER7" s="89">
        <f t="shared" si="94"/>
        <v>177</v>
      </c>
      <c r="ES7" s="90">
        <f t="shared" si="95"/>
        <v>159.25</v>
      </c>
      <c r="ET7" s="91">
        <v>3</v>
      </c>
      <c r="EU7" s="91">
        <v>1</v>
      </c>
      <c r="EV7" s="84">
        <f t="shared" si="96"/>
        <v>28</v>
      </c>
      <c r="EW7" s="92" t="str">
        <f t="shared" si="97"/>
        <v>Александр Лавров</v>
      </c>
      <c r="EX7" s="93">
        <f t="shared" si="98"/>
        <v>5</v>
      </c>
    </row>
    <row r="8" spans="1:154" s="98" customFormat="1" ht="15">
      <c r="A8" s="66">
        <v>4</v>
      </c>
      <c r="B8" s="48" t="s">
        <v>63</v>
      </c>
      <c r="C8" s="67">
        <v>18.649999999999999</v>
      </c>
      <c r="D8" s="67">
        <v>9.1999999999999993</v>
      </c>
      <c r="E8" s="67">
        <v>18.899999999999999</v>
      </c>
      <c r="F8" s="67">
        <v>6.3</v>
      </c>
      <c r="G8" s="67">
        <v>16</v>
      </c>
      <c r="H8" s="67">
        <v>2.4</v>
      </c>
      <c r="I8" s="68">
        <v>18.5</v>
      </c>
      <c r="J8" s="69">
        <f t="shared" si="99"/>
        <v>145.32499999999999</v>
      </c>
      <c r="K8" s="70">
        <f t="shared" si="0"/>
        <v>47.503999999999998</v>
      </c>
      <c r="L8" s="70">
        <f t="shared" si="1"/>
        <v>47.608823529411765</v>
      </c>
      <c r="M8" s="71"/>
      <c r="N8" s="48">
        <f>K8*$N$2</f>
        <v>2.3752</v>
      </c>
      <c r="O8" s="97" t="s">
        <v>70</v>
      </c>
      <c r="P8" s="72" t="s">
        <v>109</v>
      </c>
      <c r="Q8" s="73">
        <f t="shared" si="2"/>
        <v>47.503999999999998</v>
      </c>
      <c r="R8" s="73">
        <f t="shared" si="3"/>
        <v>49.984023529411765</v>
      </c>
      <c r="S8" s="74">
        <v>1</v>
      </c>
      <c r="T8" s="74" t="s">
        <v>74</v>
      </c>
      <c r="U8" s="75">
        <v>6</v>
      </c>
      <c r="V8" s="76">
        <f t="shared" si="4"/>
        <v>1.0013524390109991</v>
      </c>
      <c r="W8" s="76">
        <f t="shared" si="5"/>
        <v>1.0011946502582036</v>
      </c>
      <c r="X8" s="76">
        <f t="shared" si="6"/>
        <v>1.0045831917781678</v>
      </c>
      <c r="Y8" s="99" t="s">
        <v>146</v>
      </c>
      <c r="Z8" s="78" t="str">
        <f t="shared" si="7"/>
        <v xml:space="preserve"> </v>
      </c>
      <c r="AA8" s="79" t="str">
        <f t="shared" si="8"/>
        <v>n/f</v>
      </c>
      <c r="AB8" s="78" t="str">
        <f t="shared" si="9"/>
        <v xml:space="preserve"> </v>
      </c>
      <c r="AC8" s="79" t="str">
        <f t="shared" si="10"/>
        <v>n/f</v>
      </c>
      <c r="AD8" s="77" t="s">
        <v>145</v>
      </c>
      <c r="AE8" s="78" t="str">
        <f t="shared" si="11"/>
        <v xml:space="preserve"> </v>
      </c>
      <c r="AF8" s="79" t="str">
        <f t="shared" si="12"/>
        <v>n/s</v>
      </c>
      <c r="AG8" s="78" t="str">
        <f t="shared" si="13"/>
        <v xml:space="preserve"> </v>
      </c>
      <c r="AH8" s="79" t="str">
        <f t="shared" si="14"/>
        <v>n/s</v>
      </c>
      <c r="AI8" s="77" t="s">
        <v>146</v>
      </c>
      <c r="AJ8" s="78" t="str">
        <f t="shared" si="15"/>
        <v xml:space="preserve"> </v>
      </c>
      <c r="AK8" s="79" t="str">
        <f t="shared" si="16"/>
        <v>n/f</v>
      </c>
      <c r="AL8" s="78" t="str">
        <f t="shared" si="17"/>
        <v xml:space="preserve"> </v>
      </c>
      <c r="AM8" s="79" t="str">
        <f t="shared" si="18"/>
        <v>n/f</v>
      </c>
      <c r="AN8" s="77">
        <v>0.75358796296296304</v>
      </c>
      <c r="AO8" s="78">
        <f t="shared" si="19"/>
        <v>9.3865740740740833E-2</v>
      </c>
      <c r="AP8" s="79">
        <f t="shared" si="20"/>
        <v>16</v>
      </c>
      <c r="AQ8" s="78">
        <f t="shared" si="21"/>
        <v>9.3977877472153235E-2</v>
      </c>
      <c r="AR8" s="79">
        <f t="shared" si="22"/>
        <v>16</v>
      </c>
      <c r="AS8" s="77">
        <v>0.80740740740740735</v>
      </c>
      <c r="AT8" s="78">
        <f t="shared" si="23"/>
        <v>4.6990740740740722E-2</v>
      </c>
      <c r="AU8" s="79">
        <f t="shared" si="24"/>
        <v>15</v>
      </c>
      <c r="AV8" s="78">
        <f t="shared" si="25"/>
        <v>4.7206108317353702E-2</v>
      </c>
      <c r="AW8" s="79">
        <f t="shared" si="26"/>
        <v>15</v>
      </c>
      <c r="AX8" s="77">
        <v>0.74761574074074078</v>
      </c>
      <c r="AY8" s="78">
        <f t="shared" si="27"/>
        <v>9.4837962962962985E-2</v>
      </c>
      <c r="AZ8" s="79">
        <f t="shared" si="28"/>
        <v>19</v>
      </c>
      <c r="BA8" s="78">
        <f t="shared" si="29"/>
        <v>9.5272623535073014E-2</v>
      </c>
      <c r="BB8" s="79">
        <f t="shared" si="30"/>
        <v>20</v>
      </c>
      <c r="BC8" s="77">
        <v>0.7305787037037037</v>
      </c>
      <c r="BD8" s="78">
        <f t="shared" si="31"/>
        <v>0.30002314814814812</v>
      </c>
      <c r="BE8" s="79">
        <f t="shared" si="32"/>
        <v>16</v>
      </c>
      <c r="BF8" s="78">
        <f t="shared" si="33"/>
        <v>0.30139821177400072</v>
      </c>
      <c r="BG8" s="79">
        <f t="shared" si="34"/>
        <v>17</v>
      </c>
      <c r="BH8" s="77">
        <v>0.56359953703703702</v>
      </c>
      <c r="BI8" s="78">
        <f t="shared" si="35"/>
        <v>0.13512731481481483</v>
      </c>
      <c r="BJ8" s="79">
        <f t="shared" si="36"/>
        <v>19</v>
      </c>
      <c r="BK8" s="78">
        <f t="shared" si="37"/>
        <v>0.13528874469634872</v>
      </c>
      <c r="BL8" s="79">
        <f t="shared" si="38"/>
        <v>19</v>
      </c>
      <c r="BM8" s="77"/>
      <c r="BN8" s="78" t="str">
        <f t="shared" si="39"/>
        <v/>
      </c>
      <c r="BO8" s="79">
        <f t="shared" si="40"/>
        <v>0</v>
      </c>
      <c r="BP8" s="78" t="str">
        <f t="shared" si="41"/>
        <v xml:space="preserve"> </v>
      </c>
      <c r="BQ8" s="79" t="e">
        <f t="shared" si="42"/>
        <v>#VALUE!</v>
      </c>
      <c r="BR8" s="77"/>
      <c r="BS8" s="78" t="str">
        <f t="shared" si="43"/>
        <v/>
      </c>
      <c r="BT8" s="79">
        <f t="shared" si="44"/>
        <v>0</v>
      </c>
      <c r="BU8" s="78" t="str">
        <f t="shared" si="45"/>
        <v xml:space="preserve"> </v>
      </c>
      <c r="BV8" s="79" t="e">
        <f t="shared" si="46"/>
        <v>#VALUE!</v>
      </c>
      <c r="BW8" s="33"/>
      <c r="BX8" s="80">
        <f t="shared" si="47"/>
        <v>6</v>
      </c>
      <c r="BY8" s="81" t="str">
        <f t="shared" si="48"/>
        <v>n/f</v>
      </c>
      <c r="BZ8" s="82">
        <f t="shared" si="49"/>
        <v>0.25</v>
      </c>
      <c r="CA8" s="83">
        <v>4</v>
      </c>
      <c r="CB8" s="83">
        <f t="shared" si="100"/>
        <v>24</v>
      </c>
      <c r="CC8" s="81" t="str">
        <f t="shared" si="50"/>
        <v>n/s</v>
      </c>
      <c r="CD8" s="82">
        <f t="shared" si="51"/>
        <v>0</v>
      </c>
      <c r="CE8" s="82">
        <f t="shared" si="52"/>
        <v>0.25</v>
      </c>
      <c r="CF8" s="84">
        <f t="shared" si="53"/>
        <v>19</v>
      </c>
      <c r="CG8" s="83">
        <f t="shared" si="54"/>
        <v>35</v>
      </c>
      <c r="CH8" s="83">
        <v>4</v>
      </c>
      <c r="CI8" s="83">
        <f t="shared" si="101"/>
        <v>14</v>
      </c>
      <c r="CJ8" s="81" t="str">
        <f t="shared" si="55"/>
        <v>n/f</v>
      </c>
      <c r="CK8" s="174">
        <f t="shared" si="102"/>
        <v>0.5</v>
      </c>
      <c r="CL8" s="82">
        <f t="shared" si="56"/>
        <v>0.75</v>
      </c>
      <c r="CM8" s="84">
        <f t="shared" si="57"/>
        <v>20</v>
      </c>
      <c r="CN8" s="83">
        <f t="shared" si="58"/>
        <v>67</v>
      </c>
      <c r="CO8" s="83">
        <v>4</v>
      </c>
      <c r="CP8" s="83">
        <f t="shared" si="103"/>
        <v>16</v>
      </c>
      <c r="CQ8" s="81">
        <f t="shared" si="59"/>
        <v>16</v>
      </c>
      <c r="CR8" s="82">
        <f t="shared" si="60"/>
        <v>8</v>
      </c>
      <c r="CS8" s="82">
        <f t="shared" si="61"/>
        <v>8.75</v>
      </c>
      <c r="CT8" s="84">
        <f t="shared" si="62"/>
        <v>22</v>
      </c>
      <c r="CU8" s="83">
        <f t="shared" si="63"/>
        <v>83</v>
      </c>
      <c r="CV8" s="83">
        <v>4</v>
      </c>
      <c r="CW8" s="83">
        <f t="shared" si="104"/>
        <v>20</v>
      </c>
      <c r="CX8" s="81">
        <f t="shared" si="64"/>
        <v>15</v>
      </c>
      <c r="CY8" s="82">
        <f t="shared" si="65"/>
        <v>7</v>
      </c>
      <c r="CZ8" s="82">
        <f t="shared" si="66"/>
        <v>15.75</v>
      </c>
      <c r="DA8" s="84">
        <f t="shared" si="67"/>
        <v>21</v>
      </c>
      <c r="DB8" s="83">
        <f t="shared" si="68"/>
        <v>95</v>
      </c>
      <c r="DC8" s="83">
        <v>4</v>
      </c>
      <c r="DD8" s="83">
        <f t="shared" si="105"/>
        <v>18</v>
      </c>
      <c r="DE8" s="81">
        <f t="shared" si="69"/>
        <v>20</v>
      </c>
      <c r="DF8" s="96">
        <f t="shared" si="70"/>
        <v>3</v>
      </c>
      <c r="DG8" s="82">
        <f t="shared" si="71"/>
        <v>18.75</v>
      </c>
      <c r="DH8" s="84">
        <f t="shared" si="72"/>
        <v>22</v>
      </c>
      <c r="DI8" s="83">
        <f t="shared" si="73"/>
        <v>111</v>
      </c>
      <c r="DJ8" s="83">
        <v>4</v>
      </c>
      <c r="DK8" s="83">
        <f t="shared" si="106"/>
        <v>19</v>
      </c>
      <c r="DL8" s="81">
        <f t="shared" si="74"/>
        <v>17</v>
      </c>
      <c r="DM8" s="82">
        <f t="shared" si="75"/>
        <v>8</v>
      </c>
      <c r="DN8" s="82">
        <f t="shared" si="76"/>
        <v>26.75</v>
      </c>
      <c r="DO8" s="84">
        <f t="shared" si="77"/>
        <v>19</v>
      </c>
      <c r="DP8" s="83">
        <f t="shared" si="78"/>
        <v>132.25</v>
      </c>
      <c r="DQ8" s="83">
        <v>4</v>
      </c>
      <c r="DR8" s="83">
        <f t="shared" si="107"/>
        <v>21</v>
      </c>
      <c r="DS8" s="81">
        <f t="shared" si="79"/>
        <v>19</v>
      </c>
      <c r="DT8" s="82">
        <f t="shared" si="108"/>
        <v>6</v>
      </c>
      <c r="DU8" s="82">
        <f t="shared" si="80"/>
        <v>32.75</v>
      </c>
      <c r="DV8" s="84">
        <f t="shared" si="81"/>
        <v>21</v>
      </c>
      <c r="DW8" s="83">
        <f t="shared" si="82"/>
        <v>156.5</v>
      </c>
      <c r="DX8" s="83">
        <v>4</v>
      </c>
      <c r="DY8" s="83">
        <f t="shared" si="109"/>
        <v>21</v>
      </c>
      <c r="DZ8" s="81" t="e">
        <f t="shared" si="83"/>
        <v>#VALUE!</v>
      </c>
      <c r="EA8" s="82" t="str">
        <f t="shared" si="110"/>
        <v xml:space="preserve"> </v>
      </c>
      <c r="EB8" s="82" t="str">
        <f t="shared" si="84"/>
        <v xml:space="preserve"> </v>
      </c>
      <c r="EC8" s="84" t="str">
        <f t="shared" si="85"/>
        <v xml:space="preserve"> </v>
      </c>
      <c r="ED8" s="83" t="str">
        <f t="shared" si="86"/>
        <v xml:space="preserve"> </v>
      </c>
      <c r="EE8" s="83">
        <v>4</v>
      </c>
      <c r="EF8" s="83">
        <f t="shared" si="111"/>
        <v>-3</v>
      </c>
      <c r="EG8" s="81" t="e">
        <f t="shared" si="87"/>
        <v>#VALUE!</v>
      </c>
      <c r="EH8" s="82" t="str">
        <f t="shared" si="112"/>
        <v xml:space="preserve"> </v>
      </c>
      <c r="EI8" s="82" t="str">
        <f t="shared" si="88"/>
        <v xml:space="preserve"> </v>
      </c>
      <c r="EJ8" s="84" t="str">
        <f t="shared" si="89"/>
        <v xml:space="preserve"> </v>
      </c>
      <c r="EK8" s="83" t="str">
        <f t="shared" si="90"/>
        <v xml:space="preserve"> </v>
      </c>
      <c r="EL8" s="83">
        <v>4</v>
      </c>
      <c r="EM8" s="83">
        <f t="shared" si="113"/>
        <v>-3</v>
      </c>
      <c r="EN8" s="86">
        <f t="shared" si="91"/>
        <v>-0.25</v>
      </c>
      <c r="EO8" s="65"/>
      <c r="EP8" s="87">
        <f t="shared" si="92"/>
        <v>32.5</v>
      </c>
      <c r="EQ8" s="88">
        <f t="shared" si="93"/>
        <v>20</v>
      </c>
      <c r="ER8" s="89">
        <f t="shared" si="94"/>
        <v>150</v>
      </c>
      <c r="ES8" s="90">
        <f t="shared" si="95"/>
        <v>139.25</v>
      </c>
      <c r="ET8" s="91">
        <v>4</v>
      </c>
      <c r="EU8" s="91">
        <v>1</v>
      </c>
      <c r="EV8" s="84">
        <f t="shared" si="96"/>
        <v>20</v>
      </c>
      <c r="EW8" s="92" t="str">
        <f t="shared" si="97"/>
        <v>Сергей Серёгин</v>
      </c>
      <c r="EX8" s="93">
        <f t="shared" si="98"/>
        <v>6</v>
      </c>
    </row>
    <row r="9" spans="1:154" s="98" customFormat="1" ht="15">
      <c r="A9" s="66">
        <v>5</v>
      </c>
      <c r="B9" s="48" t="s">
        <v>63</v>
      </c>
      <c r="C9" s="67">
        <v>18.649999999999999</v>
      </c>
      <c r="D9" s="67">
        <v>9.1999999999999993</v>
      </c>
      <c r="E9" s="67">
        <v>18.899999999999999</v>
      </c>
      <c r="F9" s="67">
        <v>6.3</v>
      </c>
      <c r="G9" s="67">
        <v>16</v>
      </c>
      <c r="H9" s="67">
        <v>2.4</v>
      </c>
      <c r="I9" s="68">
        <v>18.5</v>
      </c>
      <c r="J9" s="69">
        <f t="shared" si="99"/>
        <v>145.32499999999999</v>
      </c>
      <c r="K9" s="70">
        <f t="shared" si="0"/>
        <v>47.503999999999998</v>
      </c>
      <c r="L9" s="70">
        <f t="shared" si="1"/>
        <v>47.608823529411765</v>
      </c>
      <c r="M9" s="71"/>
      <c r="N9" s="48"/>
      <c r="O9" s="97" t="s">
        <v>67</v>
      </c>
      <c r="P9" s="72" t="s">
        <v>71</v>
      </c>
      <c r="Q9" s="73">
        <f t="shared" si="2"/>
        <v>47.503999999999998</v>
      </c>
      <c r="R9" s="73">
        <f t="shared" si="3"/>
        <v>47.608823529411765</v>
      </c>
      <c r="S9" s="74">
        <v>1</v>
      </c>
      <c r="T9" s="74" t="s">
        <v>74</v>
      </c>
      <c r="U9" s="75">
        <v>18</v>
      </c>
      <c r="V9" s="76">
        <f t="shared" si="4"/>
        <v>1.0058603475354031</v>
      </c>
      <c r="W9" s="76">
        <f t="shared" si="5"/>
        <v>1.0051739046461305</v>
      </c>
      <c r="X9" s="76">
        <f t="shared" si="6"/>
        <v>1.0045831917781678</v>
      </c>
      <c r="Y9" s="77">
        <v>0.60447916666666668</v>
      </c>
      <c r="Z9" s="78">
        <f t="shared" si="7"/>
        <v>0.16003472222222226</v>
      </c>
      <c r="AA9" s="79">
        <f t="shared" si="8"/>
        <v>10</v>
      </c>
      <c r="AB9" s="78">
        <f t="shared" si="9"/>
        <v>0.16076819204533252</v>
      </c>
      <c r="AC9" s="79">
        <f t="shared" si="10"/>
        <v>10</v>
      </c>
      <c r="AD9" s="77">
        <v>0.50981481481481483</v>
      </c>
      <c r="AE9" s="78">
        <f t="shared" si="11"/>
        <v>0.13967592592592598</v>
      </c>
      <c r="AF9" s="79">
        <f t="shared" si="12"/>
        <v>4</v>
      </c>
      <c r="AG9" s="78">
        <f t="shared" si="13"/>
        <v>0.14031608748123767</v>
      </c>
      <c r="AH9" s="79">
        <f t="shared" si="14"/>
        <v>4</v>
      </c>
      <c r="AI9" s="77">
        <v>5.6655092592592597E-2</v>
      </c>
      <c r="AJ9" s="78">
        <f t="shared" si="15"/>
        <v>0.70942129630086659</v>
      </c>
      <c r="AK9" s="79">
        <f t="shared" si="16"/>
        <v>3</v>
      </c>
      <c r="AL9" s="78">
        <f t="shared" si="17"/>
        <v>0.71267271015332989</v>
      </c>
      <c r="AM9" s="79">
        <f t="shared" si="18"/>
        <v>3</v>
      </c>
      <c r="AN9" s="77">
        <v>0.74971064814814825</v>
      </c>
      <c r="AO9" s="78">
        <f t="shared" si="19"/>
        <v>8.9988425925926041E-2</v>
      </c>
      <c r="AP9" s="79">
        <f t="shared" si="20"/>
        <v>12</v>
      </c>
      <c r="AQ9" s="78">
        <f t="shared" si="21"/>
        <v>9.0454017460922159E-2</v>
      </c>
      <c r="AR9" s="79">
        <f t="shared" si="22"/>
        <v>15</v>
      </c>
      <c r="AS9" s="99">
        <v>0.80385416666666665</v>
      </c>
      <c r="AT9" s="78">
        <f t="shared" si="23"/>
        <v>4.3437500000000018E-2</v>
      </c>
      <c r="AU9" s="79">
        <f t="shared" si="24"/>
        <v>7</v>
      </c>
      <c r="AV9" s="78">
        <f t="shared" si="25"/>
        <v>4.3636582392864179E-2</v>
      </c>
      <c r="AW9" s="79">
        <f t="shared" si="26"/>
        <v>7</v>
      </c>
      <c r="AX9" s="77">
        <v>0.73567129629629635</v>
      </c>
      <c r="AY9" s="78">
        <f t="shared" si="27"/>
        <v>8.2893518518518561E-2</v>
      </c>
      <c r="AZ9" s="79">
        <f t="shared" si="28"/>
        <v>7</v>
      </c>
      <c r="BA9" s="78">
        <f t="shared" si="29"/>
        <v>8.3273435411056029E-2</v>
      </c>
      <c r="BB9" s="79">
        <f t="shared" si="30"/>
        <v>7</v>
      </c>
      <c r="BC9" s="77">
        <v>0.70634259259259258</v>
      </c>
      <c r="BD9" s="78">
        <f t="shared" si="31"/>
        <v>0.275787037037037</v>
      </c>
      <c r="BE9" s="79">
        <f t="shared" si="32"/>
        <v>10</v>
      </c>
      <c r="BF9" s="78">
        <f t="shared" si="33"/>
        <v>0.27705102191771042</v>
      </c>
      <c r="BG9" s="79">
        <f t="shared" si="34"/>
        <v>11</v>
      </c>
      <c r="BH9" s="77">
        <v>0.55049768518518516</v>
      </c>
      <c r="BI9" s="78">
        <f t="shared" si="35"/>
        <v>0.12202546296296296</v>
      </c>
      <c r="BJ9" s="79">
        <f t="shared" si="36"/>
        <v>9</v>
      </c>
      <c r="BK9" s="78">
        <f t="shared" si="37"/>
        <v>0.12265681107273327</v>
      </c>
      <c r="BL9" s="79">
        <f t="shared" si="38"/>
        <v>9</v>
      </c>
      <c r="BM9" s="77"/>
      <c r="BN9" s="78" t="str">
        <f t="shared" si="39"/>
        <v/>
      </c>
      <c r="BO9" s="79">
        <f t="shared" si="40"/>
        <v>0</v>
      </c>
      <c r="BP9" s="78" t="str">
        <f t="shared" si="41"/>
        <v xml:space="preserve"> </v>
      </c>
      <c r="BQ9" s="79" t="e">
        <f t="shared" si="42"/>
        <v>#VALUE!</v>
      </c>
      <c r="BR9" s="77"/>
      <c r="BS9" s="78" t="str">
        <f t="shared" si="43"/>
        <v/>
      </c>
      <c r="BT9" s="79">
        <f t="shared" si="44"/>
        <v>0</v>
      </c>
      <c r="BU9" s="78" t="str">
        <f t="shared" si="45"/>
        <v xml:space="preserve"> </v>
      </c>
      <c r="BV9" s="79" t="e">
        <f t="shared" si="46"/>
        <v>#VALUE!</v>
      </c>
      <c r="BW9" s="33"/>
      <c r="BX9" s="80">
        <f t="shared" si="47"/>
        <v>18</v>
      </c>
      <c r="BY9" s="81">
        <f t="shared" si="48"/>
        <v>10</v>
      </c>
      <c r="BZ9" s="82">
        <f t="shared" si="49"/>
        <v>18</v>
      </c>
      <c r="CA9" s="83">
        <v>5</v>
      </c>
      <c r="CB9" s="83">
        <f t="shared" si="100"/>
        <v>23</v>
      </c>
      <c r="CC9" s="81">
        <f t="shared" si="50"/>
        <v>4</v>
      </c>
      <c r="CD9" s="82">
        <f t="shared" si="51"/>
        <v>14</v>
      </c>
      <c r="CE9" s="82">
        <f t="shared" si="52"/>
        <v>32</v>
      </c>
      <c r="CF9" s="84">
        <f t="shared" si="53"/>
        <v>7</v>
      </c>
      <c r="CG9" s="83">
        <f t="shared" si="54"/>
        <v>35</v>
      </c>
      <c r="CH9" s="83">
        <v>5</v>
      </c>
      <c r="CI9" s="83">
        <f t="shared" si="101"/>
        <v>13</v>
      </c>
      <c r="CJ9" s="81">
        <f t="shared" si="55"/>
        <v>3</v>
      </c>
      <c r="CK9" s="174">
        <f t="shared" si="102"/>
        <v>34</v>
      </c>
      <c r="CL9" s="82">
        <f t="shared" si="56"/>
        <v>66</v>
      </c>
      <c r="CM9" s="84">
        <f t="shared" si="57"/>
        <v>5</v>
      </c>
      <c r="CN9" s="83">
        <f t="shared" si="58"/>
        <v>66</v>
      </c>
      <c r="CO9" s="83">
        <v>5</v>
      </c>
      <c r="CP9" s="83">
        <f t="shared" si="103"/>
        <v>15</v>
      </c>
      <c r="CQ9" s="81">
        <f t="shared" si="59"/>
        <v>15</v>
      </c>
      <c r="CR9" s="82">
        <f t="shared" si="60"/>
        <v>9</v>
      </c>
      <c r="CS9" s="82">
        <f t="shared" si="61"/>
        <v>75</v>
      </c>
      <c r="CT9" s="84">
        <f t="shared" si="62"/>
        <v>7</v>
      </c>
      <c r="CU9" s="83">
        <f t="shared" si="63"/>
        <v>79</v>
      </c>
      <c r="CV9" s="83">
        <v>5</v>
      </c>
      <c r="CW9" s="83">
        <f t="shared" si="104"/>
        <v>19</v>
      </c>
      <c r="CX9" s="81">
        <f t="shared" si="64"/>
        <v>7</v>
      </c>
      <c r="CY9" s="82">
        <f t="shared" si="65"/>
        <v>15</v>
      </c>
      <c r="CZ9" s="82">
        <f t="shared" si="66"/>
        <v>90</v>
      </c>
      <c r="DA9" s="84">
        <f t="shared" si="67"/>
        <v>7</v>
      </c>
      <c r="DB9" s="83">
        <f t="shared" si="68"/>
        <v>92</v>
      </c>
      <c r="DC9" s="83">
        <v>5</v>
      </c>
      <c r="DD9" s="83">
        <f t="shared" si="105"/>
        <v>17</v>
      </c>
      <c r="DE9" s="81">
        <f t="shared" si="69"/>
        <v>7</v>
      </c>
      <c r="DF9" s="96">
        <f t="shared" si="70"/>
        <v>16</v>
      </c>
      <c r="DG9" s="82">
        <f t="shared" si="71"/>
        <v>106</v>
      </c>
      <c r="DH9" s="84">
        <f t="shared" si="72"/>
        <v>8</v>
      </c>
      <c r="DI9" s="83">
        <f t="shared" si="73"/>
        <v>110</v>
      </c>
      <c r="DJ9" s="83">
        <v>5</v>
      </c>
      <c r="DK9" s="83">
        <f t="shared" si="106"/>
        <v>18</v>
      </c>
      <c r="DL9" s="81">
        <f t="shared" si="74"/>
        <v>11</v>
      </c>
      <c r="DM9" s="82">
        <f t="shared" si="75"/>
        <v>14</v>
      </c>
      <c r="DN9" s="82">
        <f t="shared" si="76"/>
        <v>120</v>
      </c>
      <c r="DO9" s="84">
        <f t="shared" si="77"/>
        <v>7</v>
      </c>
      <c r="DP9" s="83">
        <f t="shared" si="78"/>
        <v>132</v>
      </c>
      <c r="DQ9" s="83">
        <v>5</v>
      </c>
      <c r="DR9" s="83">
        <f t="shared" si="107"/>
        <v>20</v>
      </c>
      <c r="DS9" s="81">
        <f t="shared" si="79"/>
        <v>9</v>
      </c>
      <c r="DT9" s="82">
        <f t="shared" si="108"/>
        <v>16</v>
      </c>
      <c r="DU9" s="82">
        <f t="shared" si="80"/>
        <v>136</v>
      </c>
      <c r="DV9" s="84">
        <f t="shared" si="81"/>
        <v>8</v>
      </c>
      <c r="DW9" s="83">
        <f t="shared" si="82"/>
        <v>149</v>
      </c>
      <c r="DX9" s="83">
        <v>5</v>
      </c>
      <c r="DY9" s="83">
        <f t="shared" si="109"/>
        <v>20</v>
      </c>
      <c r="DZ9" s="81" t="e">
        <f t="shared" si="83"/>
        <v>#VALUE!</v>
      </c>
      <c r="EA9" s="82" t="str">
        <f t="shared" si="110"/>
        <v xml:space="preserve"> </v>
      </c>
      <c r="EB9" s="82" t="str">
        <f t="shared" si="84"/>
        <v xml:space="preserve"> </v>
      </c>
      <c r="EC9" s="84" t="str">
        <f t="shared" si="85"/>
        <v xml:space="preserve"> </v>
      </c>
      <c r="ED9" s="83" t="str">
        <f t="shared" si="86"/>
        <v xml:space="preserve"> </v>
      </c>
      <c r="EE9" s="83">
        <v>5</v>
      </c>
      <c r="EF9" s="83">
        <f t="shared" si="111"/>
        <v>-4</v>
      </c>
      <c r="EG9" s="81" t="e">
        <f t="shared" si="87"/>
        <v>#VALUE!</v>
      </c>
      <c r="EH9" s="82" t="str">
        <f t="shared" si="112"/>
        <v xml:space="preserve"> </v>
      </c>
      <c r="EI9" s="82" t="str">
        <f t="shared" si="88"/>
        <v xml:space="preserve"> </v>
      </c>
      <c r="EJ9" s="84" t="str">
        <f t="shared" si="89"/>
        <v xml:space="preserve"> </v>
      </c>
      <c r="EK9" s="83" t="str">
        <f t="shared" si="90"/>
        <v xml:space="preserve"> </v>
      </c>
      <c r="EL9" s="83">
        <v>5</v>
      </c>
      <c r="EM9" s="83">
        <f t="shared" si="113"/>
        <v>-4</v>
      </c>
      <c r="EN9" s="86">
        <f t="shared" si="91"/>
        <v>-9</v>
      </c>
      <c r="EO9" s="65"/>
      <c r="EP9" s="100">
        <f t="shared" si="92"/>
        <v>127</v>
      </c>
      <c r="EQ9" s="88">
        <f t="shared" si="93"/>
        <v>8</v>
      </c>
      <c r="ER9" s="89">
        <f t="shared" si="94"/>
        <v>66</v>
      </c>
      <c r="ES9" s="90">
        <f t="shared" si="95"/>
        <v>136</v>
      </c>
      <c r="ET9" s="91">
        <v>5</v>
      </c>
      <c r="EU9" s="91">
        <v>1</v>
      </c>
      <c r="EV9" s="84">
        <f t="shared" si="96"/>
        <v>8</v>
      </c>
      <c r="EW9" s="92" t="str">
        <f t="shared" si="97"/>
        <v>Дмитрий Кореннов</v>
      </c>
      <c r="EX9" s="93">
        <f t="shared" si="98"/>
        <v>18</v>
      </c>
    </row>
    <row r="10" spans="1:154" s="98" customFormat="1" ht="15">
      <c r="A10" s="66">
        <v>6</v>
      </c>
      <c r="B10" s="103" t="s">
        <v>72</v>
      </c>
      <c r="C10" s="104">
        <v>17.95</v>
      </c>
      <c r="D10" s="104">
        <v>8.15</v>
      </c>
      <c r="E10" s="104">
        <v>17.399999999999999</v>
      </c>
      <c r="F10" s="104">
        <v>5.5</v>
      </c>
      <c r="G10" s="104">
        <v>15.3</v>
      </c>
      <c r="H10" s="104">
        <v>2.2999999999999998</v>
      </c>
      <c r="I10" s="105">
        <v>16</v>
      </c>
      <c r="J10" s="69">
        <f t="shared" si="99"/>
        <v>120.99624999999999</v>
      </c>
      <c r="K10" s="70">
        <f t="shared" si="0"/>
        <v>49.800699999999999</v>
      </c>
      <c r="L10" s="70">
        <f t="shared" si="1"/>
        <v>50.471029411764711</v>
      </c>
      <c r="M10" s="71"/>
      <c r="N10" s="48">
        <f>K10*$N$2</f>
        <v>2.4900350000000002</v>
      </c>
      <c r="O10" s="97" t="s">
        <v>110</v>
      </c>
      <c r="P10" s="106" t="s">
        <v>73</v>
      </c>
      <c r="Q10" s="73">
        <f t="shared" si="2"/>
        <v>49.800699999999999</v>
      </c>
      <c r="R10" s="73">
        <f t="shared" si="3"/>
        <v>52.96106441176471</v>
      </c>
      <c r="S10" s="74">
        <v>1</v>
      </c>
      <c r="T10" s="74" t="s">
        <v>74</v>
      </c>
      <c r="U10" s="75">
        <v>9</v>
      </c>
      <c r="V10" s="76">
        <f t="shared" si="4"/>
        <v>0.99575903388698728</v>
      </c>
      <c r="W10" s="76">
        <f t="shared" si="5"/>
        <v>0.99625138346879738</v>
      </c>
      <c r="X10" s="76">
        <f t="shared" si="6"/>
        <v>1.0012862156297346</v>
      </c>
      <c r="Y10" s="99" t="s">
        <v>146</v>
      </c>
      <c r="Z10" s="78" t="str">
        <f t="shared" si="7"/>
        <v xml:space="preserve"> </v>
      </c>
      <c r="AA10" s="79" t="str">
        <f t="shared" si="8"/>
        <v>n/f</v>
      </c>
      <c r="AB10" s="78" t="str">
        <f t="shared" si="9"/>
        <v xml:space="preserve"> </v>
      </c>
      <c r="AC10" s="79" t="str">
        <f t="shared" si="10"/>
        <v>n/f</v>
      </c>
      <c r="AD10" s="99" t="s">
        <v>146</v>
      </c>
      <c r="AE10" s="78" t="str">
        <f t="shared" si="11"/>
        <v xml:space="preserve"> </v>
      </c>
      <c r="AF10" s="79" t="str">
        <f t="shared" si="12"/>
        <v>n/f</v>
      </c>
      <c r="AG10" s="78" t="str">
        <f t="shared" si="13"/>
        <v xml:space="preserve"> </v>
      </c>
      <c r="AH10" s="79" t="str">
        <f t="shared" si="14"/>
        <v>n/f</v>
      </c>
      <c r="AI10" s="77" t="s">
        <v>145</v>
      </c>
      <c r="AJ10" s="78" t="str">
        <f t="shared" si="15"/>
        <v xml:space="preserve"> </v>
      </c>
      <c r="AK10" s="79" t="str">
        <f t="shared" si="16"/>
        <v>n/s</v>
      </c>
      <c r="AL10" s="78" t="str">
        <f t="shared" si="17"/>
        <v xml:space="preserve"> </v>
      </c>
      <c r="AM10" s="79" t="str">
        <f t="shared" si="18"/>
        <v>n/s</v>
      </c>
      <c r="AN10" s="77">
        <v>0.74990740740740736</v>
      </c>
      <c r="AO10" s="78">
        <f t="shared" si="19"/>
        <v>9.0185185185185146E-2</v>
      </c>
      <c r="AP10" s="79">
        <f t="shared" si="20"/>
        <v>13</v>
      </c>
      <c r="AQ10" s="78">
        <f t="shared" si="21"/>
        <v>8.9847115509130396E-2</v>
      </c>
      <c r="AR10" s="79">
        <f t="shared" si="22"/>
        <v>12</v>
      </c>
      <c r="AS10" s="77">
        <v>0.80616898148148142</v>
      </c>
      <c r="AT10" s="78">
        <f t="shared" si="23"/>
        <v>4.5752314814814787E-2</v>
      </c>
      <c r="AU10" s="79">
        <f t="shared" si="24"/>
        <v>13</v>
      </c>
      <c r="AV10" s="78">
        <f t="shared" si="25"/>
        <v>4.5811162157226144E-2</v>
      </c>
      <c r="AW10" s="79">
        <f t="shared" si="26"/>
        <v>14</v>
      </c>
      <c r="AX10" s="77">
        <v>0.73611111111111116</v>
      </c>
      <c r="AY10" s="78">
        <f t="shared" si="27"/>
        <v>8.333333333333337E-2</v>
      </c>
      <c r="AZ10" s="79">
        <f t="shared" si="28"/>
        <v>8</v>
      </c>
      <c r="BA10" s="78">
        <f t="shared" si="29"/>
        <v>8.344051796914459E-2</v>
      </c>
      <c r="BB10" s="79">
        <f t="shared" si="30"/>
        <v>9</v>
      </c>
      <c r="BC10" s="77" t="s">
        <v>146</v>
      </c>
      <c r="BD10" s="78" t="str">
        <f t="shared" si="31"/>
        <v xml:space="preserve"> </v>
      </c>
      <c r="BE10" s="79" t="str">
        <f t="shared" si="32"/>
        <v>n/f</v>
      </c>
      <c r="BF10" s="78" t="str">
        <f t="shared" si="33"/>
        <v xml:space="preserve"> </v>
      </c>
      <c r="BG10" s="79" t="str">
        <f t="shared" si="34"/>
        <v>n/f</v>
      </c>
      <c r="BH10" s="77">
        <v>0.56052083333333336</v>
      </c>
      <c r="BI10" s="78">
        <f t="shared" si="35"/>
        <v>0.13204861111111116</v>
      </c>
      <c r="BJ10" s="79">
        <f t="shared" si="36"/>
        <v>14</v>
      </c>
      <c r="BK10" s="78">
        <f t="shared" si="37"/>
        <v>0.1315536115045777</v>
      </c>
      <c r="BL10" s="79">
        <f t="shared" si="38"/>
        <v>15</v>
      </c>
      <c r="BM10" s="77"/>
      <c r="BN10" s="78" t="str">
        <f t="shared" si="39"/>
        <v/>
      </c>
      <c r="BO10" s="79">
        <f t="shared" si="40"/>
        <v>0</v>
      </c>
      <c r="BP10" s="78" t="str">
        <f t="shared" si="41"/>
        <v xml:space="preserve"> </v>
      </c>
      <c r="BQ10" s="79" t="e">
        <f t="shared" si="42"/>
        <v>#VALUE!</v>
      </c>
      <c r="BR10" s="77"/>
      <c r="BS10" s="78" t="str">
        <f t="shared" si="43"/>
        <v/>
      </c>
      <c r="BT10" s="79">
        <f t="shared" si="44"/>
        <v>0</v>
      </c>
      <c r="BU10" s="78" t="str">
        <f t="shared" si="45"/>
        <v xml:space="preserve"> </v>
      </c>
      <c r="BV10" s="79" t="e">
        <f t="shared" si="46"/>
        <v>#VALUE!</v>
      </c>
      <c r="BW10" s="33"/>
      <c r="BX10" s="80">
        <f t="shared" si="47"/>
        <v>9</v>
      </c>
      <c r="BY10" s="81" t="str">
        <f t="shared" si="48"/>
        <v>n/f</v>
      </c>
      <c r="BZ10" s="82">
        <f t="shared" si="49"/>
        <v>0.25</v>
      </c>
      <c r="CA10" s="83">
        <v>6</v>
      </c>
      <c r="CB10" s="83">
        <f t="shared" si="100"/>
        <v>22</v>
      </c>
      <c r="CC10" s="81" t="str">
        <f t="shared" si="50"/>
        <v>n/f</v>
      </c>
      <c r="CD10" s="82">
        <f t="shared" si="51"/>
        <v>0.25</v>
      </c>
      <c r="CE10" s="82">
        <f t="shared" si="52"/>
        <v>0.5</v>
      </c>
      <c r="CF10" s="84">
        <f t="shared" si="53"/>
        <v>18</v>
      </c>
      <c r="CG10" s="83">
        <f t="shared" si="54"/>
        <v>34</v>
      </c>
      <c r="CH10" s="83">
        <v>6</v>
      </c>
      <c r="CI10" s="83">
        <f t="shared" si="101"/>
        <v>12</v>
      </c>
      <c r="CJ10" s="81" t="str">
        <f t="shared" si="55"/>
        <v>n/s</v>
      </c>
      <c r="CK10" s="174">
        <f t="shared" si="102"/>
        <v>0</v>
      </c>
      <c r="CL10" s="82">
        <f t="shared" si="56"/>
        <v>0.5</v>
      </c>
      <c r="CM10" s="84">
        <f t="shared" si="57"/>
        <v>23</v>
      </c>
      <c r="CN10" s="83">
        <f t="shared" si="58"/>
        <v>60</v>
      </c>
      <c r="CO10" s="83">
        <v>6</v>
      </c>
      <c r="CP10" s="83">
        <f t="shared" si="103"/>
        <v>14</v>
      </c>
      <c r="CQ10" s="81">
        <f t="shared" si="59"/>
        <v>12</v>
      </c>
      <c r="CR10" s="82">
        <f t="shared" si="60"/>
        <v>12</v>
      </c>
      <c r="CS10" s="82">
        <f t="shared" si="61"/>
        <v>12.5</v>
      </c>
      <c r="CT10" s="84">
        <f t="shared" si="62"/>
        <v>20</v>
      </c>
      <c r="CU10" s="83">
        <f t="shared" si="63"/>
        <v>78</v>
      </c>
      <c r="CV10" s="83">
        <v>6</v>
      </c>
      <c r="CW10" s="83">
        <f t="shared" si="104"/>
        <v>18</v>
      </c>
      <c r="CX10" s="81">
        <f t="shared" si="64"/>
        <v>14</v>
      </c>
      <c r="CY10" s="82">
        <f t="shared" si="65"/>
        <v>8</v>
      </c>
      <c r="CZ10" s="82">
        <f t="shared" si="66"/>
        <v>20.5</v>
      </c>
      <c r="DA10" s="84">
        <f t="shared" si="67"/>
        <v>19</v>
      </c>
      <c r="DB10" s="83">
        <f t="shared" si="68"/>
        <v>92</v>
      </c>
      <c r="DC10" s="83">
        <v>6</v>
      </c>
      <c r="DD10" s="83">
        <f t="shared" si="105"/>
        <v>16</v>
      </c>
      <c r="DE10" s="81">
        <f t="shared" si="69"/>
        <v>9</v>
      </c>
      <c r="DF10" s="96">
        <f t="shared" si="70"/>
        <v>14</v>
      </c>
      <c r="DG10" s="82">
        <f t="shared" si="71"/>
        <v>34.5</v>
      </c>
      <c r="DH10" s="84">
        <f t="shared" si="72"/>
        <v>16</v>
      </c>
      <c r="DI10" s="83">
        <f t="shared" si="73"/>
        <v>109</v>
      </c>
      <c r="DJ10" s="83">
        <v>6</v>
      </c>
      <c r="DK10" s="83">
        <f t="shared" si="106"/>
        <v>17</v>
      </c>
      <c r="DL10" s="81" t="str">
        <f t="shared" si="74"/>
        <v>n/f</v>
      </c>
      <c r="DM10" s="82">
        <f t="shared" si="75"/>
        <v>0.25</v>
      </c>
      <c r="DN10" s="82">
        <f t="shared" si="76"/>
        <v>34.75</v>
      </c>
      <c r="DO10" s="84">
        <f t="shared" si="77"/>
        <v>17</v>
      </c>
      <c r="DP10" s="83">
        <f t="shared" si="78"/>
        <v>128</v>
      </c>
      <c r="DQ10" s="83">
        <v>6</v>
      </c>
      <c r="DR10" s="83">
        <f t="shared" si="107"/>
        <v>19</v>
      </c>
      <c r="DS10" s="81">
        <f t="shared" si="79"/>
        <v>15</v>
      </c>
      <c r="DT10" s="82">
        <f t="shared" si="108"/>
        <v>10</v>
      </c>
      <c r="DU10" s="82">
        <f t="shared" si="80"/>
        <v>44.75</v>
      </c>
      <c r="DV10" s="84">
        <f t="shared" si="81"/>
        <v>16</v>
      </c>
      <c r="DW10" s="83">
        <f t="shared" si="82"/>
        <v>140</v>
      </c>
      <c r="DX10" s="83">
        <v>6</v>
      </c>
      <c r="DY10" s="83">
        <f t="shared" si="109"/>
        <v>19</v>
      </c>
      <c r="DZ10" s="81" t="e">
        <f t="shared" si="83"/>
        <v>#VALUE!</v>
      </c>
      <c r="EA10" s="82" t="str">
        <f t="shared" si="110"/>
        <v xml:space="preserve"> </v>
      </c>
      <c r="EB10" s="82" t="str">
        <f t="shared" si="84"/>
        <v xml:space="preserve"> </v>
      </c>
      <c r="EC10" s="84" t="str">
        <f t="shared" si="85"/>
        <v xml:space="preserve"> </v>
      </c>
      <c r="ED10" s="83" t="str">
        <f t="shared" si="86"/>
        <v xml:space="preserve"> </v>
      </c>
      <c r="EE10" s="83">
        <v>6</v>
      </c>
      <c r="EF10" s="83">
        <f t="shared" si="111"/>
        <v>-5</v>
      </c>
      <c r="EG10" s="81" t="e">
        <f t="shared" si="87"/>
        <v>#VALUE!</v>
      </c>
      <c r="EH10" s="82" t="str">
        <f t="shared" si="112"/>
        <v xml:space="preserve"> </v>
      </c>
      <c r="EI10" s="82" t="str">
        <f t="shared" si="88"/>
        <v xml:space="preserve"> </v>
      </c>
      <c r="EJ10" s="84" t="str">
        <f t="shared" si="89"/>
        <v xml:space="preserve"> </v>
      </c>
      <c r="EK10" s="83" t="str">
        <f t="shared" si="90"/>
        <v xml:space="preserve"> </v>
      </c>
      <c r="EL10" s="83">
        <v>6</v>
      </c>
      <c r="EM10" s="83">
        <f t="shared" si="113"/>
        <v>-5</v>
      </c>
      <c r="EN10" s="86">
        <f t="shared" si="91"/>
        <v>-0.25</v>
      </c>
      <c r="EO10" s="65"/>
      <c r="EP10" s="87">
        <f t="shared" si="92"/>
        <v>44.5</v>
      </c>
      <c r="EQ10" s="88">
        <f t="shared" si="93"/>
        <v>16</v>
      </c>
      <c r="ER10" s="89">
        <f t="shared" si="94"/>
        <v>137</v>
      </c>
      <c r="ES10" s="90">
        <f t="shared" si="95"/>
        <v>130</v>
      </c>
      <c r="ET10" s="91">
        <v>6</v>
      </c>
      <c r="EU10" s="91">
        <v>1</v>
      </c>
      <c r="EV10" s="84">
        <f t="shared" si="96"/>
        <v>16</v>
      </c>
      <c r="EW10" s="92" t="str">
        <f t="shared" si="97"/>
        <v>Владимир Чунарёв</v>
      </c>
      <c r="EX10" s="93">
        <f t="shared" si="98"/>
        <v>9</v>
      </c>
    </row>
    <row r="11" spans="1:154" s="98" customFormat="1" ht="15">
      <c r="A11" s="66">
        <v>7</v>
      </c>
      <c r="B11" s="48" t="s">
        <v>111</v>
      </c>
      <c r="C11" s="164">
        <v>19</v>
      </c>
      <c r="D11" s="164">
        <v>10</v>
      </c>
      <c r="E11" s="164">
        <v>19</v>
      </c>
      <c r="F11" s="164">
        <v>6.5</v>
      </c>
      <c r="G11" s="164">
        <v>16.3</v>
      </c>
      <c r="H11" s="164">
        <v>2.2000000000000002</v>
      </c>
      <c r="I11" s="165">
        <v>16.7</v>
      </c>
      <c r="J11" s="69">
        <f t="shared" si="99"/>
        <v>156.75</v>
      </c>
      <c r="K11" s="70">
        <f t="shared" si="0"/>
        <v>46.519699999999993</v>
      </c>
      <c r="L11" s="70">
        <f t="shared" si="1"/>
        <v>46.264705882352942</v>
      </c>
      <c r="M11" s="71"/>
      <c r="N11" s="48"/>
      <c r="O11" s="97" t="s">
        <v>112</v>
      </c>
      <c r="P11" s="72" t="s">
        <v>113</v>
      </c>
      <c r="Q11" s="73">
        <f t="shared" si="2"/>
        <v>46.519699999999993</v>
      </c>
      <c r="R11" s="73">
        <f t="shared" si="3"/>
        <v>46.264705882352942</v>
      </c>
      <c r="S11" s="74">
        <v>1</v>
      </c>
      <c r="T11" s="74" t="s">
        <v>74</v>
      </c>
      <c r="U11" s="75">
        <v>7</v>
      </c>
      <c r="V11" s="76">
        <f t="shared" si="4"/>
        <v>1.0084293867061607</v>
      </c>
      <c r="W11" s="76">
        <f t="shared" si="5"/>
        <v>1.0074397975797038</v>
      </c>
      <c r="X11" s="76">
        <f t="shared" si="6"/>
        <v>1.0060028375335821</v>
      </c>
      <c r="Y11" s="101">
        <v>0.56994212962962965</v>
      </c>
      <c r="Z11" s="78">
        <f t="shared" si="7"/>
        <v>0.12549768518518523</v>
      </c>
      <c r="AA11" s="79">
        <f t="shared" si="8"/>
        <v>4</v>
      </c>
      <c r="AB11" s="78">
        <f t="shared" si="9"/>
        <v>0.12625102740019253</v>
      </c>
      <c r="AC11" s="79">
        <f t="shared" si="10"/>
        <v>4</v>
      </c>
      <c r="AD11" s="77">
        <v>0.51640046296296294</v>
      </c>
      <c r="AE11" s="78">
        <f t="shared" si="11"/>
        <v>0.14626157407407409</v>
      </c>
      <c r="AF11" s="102">
        <f t="shared" si="12"/>
        <v>6</v>
      </c>
      <c r="AG11" s="78">
        <f t="shared" si="13"/>
        <v>0.14713955854064673</v>
      </c>
      <c r="AH11" s="79">
        <f t="shared" si="14"/>
        <v>7</v>
      </c>
      <c r="AI11" s="77">
        <v>0.93437500000000007</v>
      </c>
      <c r="AJ11" s="78">
        <f t="shared" si="15"/>
        <v>0.58715277777777786</v>
      </c>
      <c r="AK11" s="79">
        <f t="shared" si="16"/>
        <v>1</v>
      </c>
      <c r="AL11" s="78">
        <f t="shared" si="17"/>
        <v>0.59067736051016928</v>
      </c>
      <c r="AM11" s="79">
        <f t="shared" si="18"/>
        <v>1</v>
      </c>
      <c r="AN11" s="77">
        <v>0.73479166666666673</v>
      </c>
      <c r="AO11" s="78">
        <f t="shared" si="19"/>
        <v>7.5069444444444522E-2</v>
      </c>
      <c r="AP11" s="79">
        <f t="shared" si="20"/>
        <v>2</v>
      </c>
      <c r="AQ11" s="78">
        <f t="shared" si="21"/>
        <v>7.5627945915532013E-2</v>
      </c>
      <c r="AR11" s="79">
        <f t="shared" si="22"/>
        <v>2</v>
      </c>
      <c r="AS11" s="77">
        <v>0.80239583333333331</v>
      </c>
      <c r="AT11" s="78">
        <f t="shared" si="23"/>
        <v>4.1979166666666679E-2</v>
      </c>
      <c r="AU11" s="102">
        <f t="shared" si="24"/>
        <v>1</v>
      </c>
      <c r="AV11" s="78">
        <f t="shared" si="25"/>
        <v>4.2231160783961844E-2</v>
      </c>
      <c r="AW11" s="79">
        <f t="shared" si="26"/>
        <v>2</v>
      </c>
      <c r="AX11" s="77">
        <v>0.7299768518518519</v>
      </c>
      <c r="AY11" s="78">
        <f t="shared" si="27"/>
        <v>7.7199074074074114E-2</v>
      </c>
      <c r="AZ11" s="79">
        <f t="shared" si="28"/>
        <v>5</v>
      </c>
      <c r="BA11" s="78">
        <f t="shared" si="29"/>
        <v>7.7662487573483749E-2</v>
      </c>
      <c r="BB11" s="79">
        <f t="shared" si="30"/>
        <v>5</v>
      </c>
      <c r="BC11" s="77">
        <v>0.67395833333333333</v>
      </c>
      <c r="BD11" s="78">
        <f t="shared" si="31"/>
        <v>0.24340277777777775</v>
      </c>
      <c r="BE11" s="79">
        <f t="shared" si="32"/>
        <v>5</v>
      </c>
      <c r="BF11" s="78">
        <f t="shared" si="33"/>
        <v>0.24486388510800033</v>
      </c>
      <c r="BG11" s="79">
        <f t="shared" si="34"/>
        <v>6</v>
      </c>
      <c r="BH11" s="77">
        <v>0.53263888888888888</v>
      </c>
      <c r="BI11" s="78">
        <f t="shared" si="35"/>
        <v>0.10416666666666669</v>
      </c>
      <c r="BJ11" s="79">
        <f t="shared" si="36"/>
        <v>2</v>
      </c>
      <c r="BK11" s="78">
        <f t="shared" si="37"/>
        <v>0.10494164558121917</v>
      </c>
      <c r="BL11" s="79">
        <f t="shared" si="38"/>
        <v>2</v>
      </c>
      <c r="BM11" s="77"/>
      <c r="BN11" s="78" t="str">
        <f t="shared" si="39"/>
        <v/>
      </c>
      <c r="BO11" s="102">
        <f t="shared" si="40"/>
        <v>0</v>
      </c>
      <c r="BP11" s="78" t="str">
        <f t="shared" si="41"/>
        <v xml:space="preserve"> </v>
      </c>
      <c r="BQ11" s="79" t="e">
        <f t="shared" si="42"/>
        <v>#VALUE!</v>
      </c>
      <c r="BR11" s="77"/>
      <c r="BS11" s="78" t="str">
        <f t="shared" si="43"/>
        <v/>
      </c>
      <c r="BT11" s="79">
        <f t="shared" si="44"/>
        <v>0</v>
      </c>
      <c r="BU11" s="78" t="str">
        <f t="shared" si="45"/>
        <v xml:space="preserve"> </v>
      </c>
      <c r="BV11" s="79" t="e">
        <f t="shared" si="46"/>
        <v>#VALUE!</v>
      </c>
      <c r="BW11" s="33"/>
      <c r="BX11" s="80">
        <f t="shared" si="47"/>
        <v>7</v>
      </c>
      <c r="BY11" s="81">
        <f t="shared" si="48"/>
        <v>4</v>
      </c>
      <c r="BZ11" s="82">
        <f t="shared" si="49"/>
        <v>24</v>
      </c>
      <c r="CA11" s="83">
        <v>7</v>
      </c>
      <c r="CB11" s="83">
        <f t="shared" si="100"/>
        <v>21</v>
      </c>
      <c r="CC11" s="81">
        <f t="shared" si="50"/>
        <v>7</v>
      </c>
      <c r="CD11" s="82">
        <f t="shared" si="51"/>
        <v>11</v>
      </c>
      <c r="CE11" s="82">
        <f t="shared" si="52"/>
        <v>35</v>
      </c>
      <c r="CF11" s="84">
        <f t="shared" si="53"/>
        <v>4</v>
      </c>
      <c r="CG11" s="83">
        <f t="shared" si="54"/>
        <v>32</v>
      </c>
      <c r="CH11" s="83">
        <v>7</v>
      </c>
      <c r="CI11" s="83">
        <f t="shared" si="101"/>
        <v>11</v>
      </c>
      <c r="CJ11" s="81">
        <f t="shared" si="55"/>
        <v>1</v>
      </c>
      <c r="CK11" s="174">
        <f t="shared" si="102"/>
        <v>38.5</v>
      </c>
      <c r="CL11" s="82">
        <f t="shared" si="56"/>
        <v>73.5</v>
      </c>
      <c r="CM11" s="84">
        <f t="shared" si="57"/>
        <v>2</v>
      </c>
      <c r="CN11" s="83">
        <f t="shared" si="58"/>
        <v>60</v>
      </c>
      <c r="CO11" s="83">
        <v>7</v>
      </c>
      <c r="CP11" s="83">
        <f t="shared" si="103"/>
        <v>13</v>
      </c>
      <c r="CQ11" s="81">
        <f t="shared" si="59"/>
        <v>2</v>
      </c>
      <c r="CR11" s="82">
        <f t="shared" si="60"/>
        <v>22</v>
      </c>
      <c r="CS11" s="82">
        <f t="shared" si="61"/>
        <v>95.5</v>
      </c>
      <c r="CT11" s="84">
        <f t="shared" si="62"/>
        <v>2</v>
      </c>
      <c r="CU11" s="83">
        <f t="shared" si="63"/>
        <v>75</v>
      </c>
      <c r="CV11" s="83">
        <v>7</v>
      </c>
      <c r="CW11" s="83">
        <f t="shared" si="104"/>
        <v>17</v>
      </c>
      <c r="CX11" s="81">
        <f t="shared" si="64"/>
        <v>2</v>
      </c>
      <c r="CY11" s="82">
        <f t="shared" si="65"/>
        <v>20</v>
      </c>
      <c r="CZ11" s="82">
        <f t="shared" si="66"/>
        <v>115.5</v>
      </c>
      <c r="DA11" s="84">
        <f t="shared" si="67"/>
        <v>2</v>
      </c>
      <c r="DB11" s="83">
        <f t="shared" si="68"/>
        <v>90</v>
      </c>
      <c r="DC11" s="83">
        <v>7</v>
      </c>
      <c r="DD11" s="83">
        <f t="shared" si="105"/>
        <v>15</v>
      </c>
      <c r="DE11" s="81">
        <f t="shared" si="69"/>
        <v>5</v>
      </c>
      <c r="DF11" s="96">
        <f t="shared" si="70"/>
        <v>18</v>
      </c>
      <c r="DG11" s="82">
        <f t="shared" si="71"/>
        <v>133.5</v>
      </c>
      <c r="DH11" s="84">
        <f t="shared" si="72"/>
        <v>2</v>
      </c>
      <c r="DI11" s="83">
        <f t="shared" si="73"/>
        <v>108</v>
      </c>
      <c r="DJ11" s="83">
        <v>7</v>
      </c>
      <c r="DK11" s="83">
        <f t="shared" si="106"/>
        <v>16</v>
      </c>
      <c r="DL11" s="81">
        <f t="shared" si="74"/>
        <v>6</v>
      </c>
      <c r="DM11" s="82">
        <f t="shared" si="75"/>
        <v>19</v>
      </c>
      <c r="DN11" s="82">
        <f t="shared" si="76"/>
        <v>152.5</v>
      </c>
      <c r="DO11" s="84">
        <f t="shared" si="77"/>
        <v>3</v>
      </c>
      <c r="DP11" s="83">
        <f t="shared" si="78"/>
        <v>120</v>
      </c>
      <c r="DQ11" s="83">
        <v>7</v>
      </c>
      <c r="DR11" s="83">
        <f t="shared" si="107"/>
        <v>18</v>
      </c>
      <c r="DS11" s="81">
        <f t="shared" si="79"/>
        <v>2</v>
      </c>
      <c r="DT11" s="82">
        <f t="shared" si="108"/>
        <v>23</v>
      </c>
      <c r="DU11" s="82">
        <f t="shared" si="80"/>
        <v>175.5</v>
      </c>
      <c r="DV11" s="84">
        <f t="shared" si="81"/>
        <v>2</v>
      </c>
      <c r="DW11" s="83">
        <f t="shared" si="82"/>
        <v>140</v>
      </c>
      <c r="DX11" s="83">
        <v>7</v>
      </c>
      <c r="DY11" s="83">
        <f t="shared" si="109"/>
        <v>18</v>
      </c>
      <c r="DZ11" s="81" t="e">
        <f t="shared" si="83"/>
        <v>#VALUE!</v>
      </c>
      <c r="EA11" s="82" t="str">
        <f t="shared" si="110"/>
        <v xml:space="preserve"> </v>
      </c>
      <c r="EB11" s="82" t="str">
        <f t="shared" si="84"/>
        <v xml:space="preserve"> </v>
      </c>
      <c r="EC11" s="84" t="str">
        <f t="shared" si="85"/>
        <v xml:space="preserve"> </v>
      </c>
      <c r="ED11" s="83" t="str">
        <f t="shared" si="86"/>
        <v xml:space="preserve"> </v>
      </c>
      <c r="EE11" s="83">
        <v>7</v>
      </c>
      <c r="EF11" s="83">
        <f t="shared" si="111"/>
        <v>-6</v>
      </c>
      <c r="EG11" s="81" t="e">
        <f t="shared" si="87"/>
        <v>#VALUE!</v>
      </c>
      <c r="EH11" s="82" t="str">
        <f t="shared" si="112"/>
        <v xml:space="preserve"> </v>
      </c>
      <c r="EI11" s="82" t="str">
        <f t="shared" si="88"/>
        <v xml:space="preserve"> </v>
      </c>
      <c r="EJ11" s="84" t="str">
        <f t="shared" si="89"/>
        <v xml:space="preserve"> </v>
      </c>
      <c r="EK11" s="83" t="str">
        <f t="shared" si="90"/>
        <v xml:space="preserve"> </v>
      </c>
      <c r="EL11" s="83">
        <v>7</v>
      </c>
      <c r="EM11" s="83">
        <f t="shared" si="113"/>
        <v>-6</v>
      </c>
      <c r="EN11" s="86">
        <f t="shared" si="91"/>
        <v>-11</v>
      </c>
      <c r="EO11" s="65"/>
      <c r="EP11" s="87">
        <f t="shared" si="92"/>
        <v>164.5</v>
      </c>
      <c r="EQ11" s="88">
        <f t="shared" si="93"/>
        <v>2</v>
      </c>
      <c r="ER11" s="89">
        <f t="shared" si="94"/>
        <v>29</v>
      </c>
      <c r="ES11" s="90">
        <f t="shared" si="95"/>
        <v>130</v>
      </c>
      <c r="ET11" s="91">
        <v>7</v>
      </c>
      <c r="EU11" s="91">
        <v>1</v>
      </c>
      <c r="EV11" s="84">
        <f t="shared" si="96"/>
        <v>2</v>
      </c>
      <c r="EW11" s="92" t="str">
        <f t="shared" si="97"/>
        <v>Николай Красильников</v>
      </c>
      <c r="EX11" s="93">
        <f t="shared" si="98"/>
        <v>7</v>
      </c>
    </row>
    <row r="12" spans="1:154" s="98" customFormat="1">
      <c r="A12" s="66">
        <v>8</v>
      </c>
      <c r="B12" s="108" t="s">
        <v>75</v>
      </c>
      <c r="C12" s="109">
        <v>17.2</v>
      </c>
      <c r="D12" s="109">
        <v>9</v>
      </c>
      <c r="E12" s="109">
        <v>17.5</v>
      </c>
      <c r="F12" s="109">
        <v>6</v>
      </c>
      <c r="G12" s="109">
        <v>15.1</v>
      </c>
      <c r="H12" s="109">
        <v>2</v>
      </c>
      <c r="I12" s="110">
        <v>15</v>
      </c>
      <c r="J12" s="69">
        <f>0.5*(C12*D12+E12*F12)</f>
        <v>129.89999999999998</v>
      </c>
      <c r="K12" s="70">
        <f t="shared" si="0"/>
        <v>50.456899999999997</v>
      </c>
      <c r="L12" s="70">
        <f>100-(J12+300)/8.5</f>
        <v>49.423529411764711</v>
      </c>
      <c r="M12" s="71"/>
      <c r="N12" s="71"/>
      <c r="O12" s="95" t="s">
        <v>76</v>
      </c>
      <c r="P12" s="168" t="s">
        <v>117</v>
      </c>
      <c r="Q12" s="73">
        <f t="shared" si="2"/>
        <v>50.456899999999997</v>
      </c>
      <c r="R12" s="73">
        <f t="shared" si="3"/>
        <v>49.423529411764711</v>
      </c>
      <c r="S12" s="74">
        <v>1</v>
      </c>
      <c r="T12" s="74" t="s">
        <v>74</v>
      </c>
      <c r="U12" s="75">
        <v>61</v>
      </c>
      <c r="V12" s="76">
        <f t="shared" si="4"/>
        <v>1.0024125584061097</v>
      </c>
      <c r="W12" s="76">
        <f t="shared" si="5"/>
        <v>1.0021308225713594</v>
      </c>
      <c r="X12" s="76">
        <f t="shared" si="6"/>
        <v>1.0003481935834158</v>
      </c>
      <c r="Y12" s="99" t="s">
        <v>146</v>
      </c>
      <c r="Z12" s="78" t="str">
        <f t="shared" si="7"/>
        <v xml:space="preserve"> </v>
      </c>
      <c r="AA12" s="79" t="str">
        <f t="shared" si="8"/>
        <v>n/f</v>
      </c>
      <c r="AB12" s="78" t="str">
        <f t="shared" si="9"/>
        <v xml:space="preserve"> </v>
      </c>
      <c r="AC12" s="79" t="str">
        <f t="shared" si="10"/>
        <v>n/f</v>
      </c>
      <c r="AD12" s="77" t="s">
        <v>145</v>
      </c>
      <c r="AE12" s="78" t="str">
        <f t="shared" si="11"/>
        <v xml:space="preserve"> </v>
      </c>
      <c r="AF12" s="79" t="str">
        <f t="shared" si="12"/>
        <v>n/s</v>
      </c>
      <c r="AG12" s="78" t="str">
        <f t="shared" si="13"/>
        <v xml:space="preserve"> </v>
      </c>
      <c r="AH12" s="79" t="str">
        <f t="shared" si="14"/>
        <v>n/s</v>
      </c>
      <c r="AI12" s="77">
        <v>0.17505787037037038</v>
      </c>
      <c r="AJ12" s="78">
        <f t="shared" si="15"/>
        <v>0.82782407407864433</v>
      </c>
      <c r="AK12" s="102">
        <f t="shared" si="16"/>
        <v>11</v>
      </c>
      <c r="AL12" s="78">
        <f t="shared" si="17"/>
        <v>0.82811231710943556</v>
      </c>
      <c r="AM12" s="79">
        <f t="shared" si="18"/>
        <v>11</v>
      </c>
      <c r="AN12" s="77">
        <v>0.74890046296296298</v>
      </c>
      <c r="AO12" s="78">
        <f t="shared" si="19"/>
        <v>8.9178240740740766E-2</v>
      </c>
      <c r="AP12" s="79">
        <f t="shared" si="20"/>
        <v>11</v>
      </c>
      <c r="AQ12" s="78">
        <f t="shared" si="21"/>
        <v>8.9368263748985266E-2</v>
      </c>
      <c r="AR12" s="79">
        <f t="shared" si="22"/>
        <v>11</v>
      </c>
      <c r="AS12" s="77" t="s">
        <v>145</v>
      </c>
      <c r="AT12" s="78" t="str">
        <f t="shared" si="23"/>
        <v xml:space="preserve"> </v>
      </c>
      <c r="AU12" s="79" t="str">
        <f t="shared" si="24"/>
        <v>n/s</v>
      </c>
      <c r="AV12" s="78" t="str">
        <f t="shared" si="25"/>
        <v xml:space="preserve"> </v>
      </c>
      <c r="AW12" s="79" t="str">
        <f t="shared" si="26"/>
        <v>n/s</v>
      </c>
      <c r="AX12" s="77">
        <v>0.73831018518518521</v>
      </c>
      <c r="AY12" s="78">
        <f t="shared" si="27"/>
        <v>8.5532407407407418E-2</v>
      </c>
      <c r="AZ12" s="79">
        <f t="shared" si="28"/>
        <v>12</v>
      </c>
      <c r="BA12" s="78">
        <f t="shared" si="29"/>
        <v>8.5562189242840786E-2</v>
      </c>
      <c r="BB12" s="79">
        <f t="shared" si="30"/>
        <v>13</v>
      </c>
      <c r="BC12" s="77">
        <v>0.70822916666666658</v>
      </c>
      <c r="BD12" s="78">
        <f t="shared" si="31"/>
        <v>0.277673611111111</v>
      </c>
      <c r="BE12" s="79">
        <f t="shared" si="32"/>
        <v>12</v>
      </c>
      <c r="BF12" s="78">
        <f t="shared" si="33"/>
        <v>0.27777029528078379</v>
      </c>
      <c r="BG12" s="79">
        <f t="shared" si="34"/>
        <v>12</v>
      </c>
      <c r="BH12" s="77">
        <v>0.55318287037037039</v>
      </c>
      <c r="BI12" s="78">
        <f t="shared" si="35"/>
        <v>0.1247106481481482</v>
      </c>
      <c r="BJ12" s="79">
        <f t="shared" si="36"/>
        <v>10</v>
      </c>
      <c r="BK12" s="78">
        <f t="shared" si="37"/>
        <v>0.12497638441211113</v>
      </c>
      <c r="BL12" s="79">
        <f t="shared" si="38"/>
        <v>10</v>
      </c>
      <c r="BM12" s="77"/>
      <c r="BN12" s="78" t="str">
        <f t="shared" si="39"/>
        <v/>
      </c>
      <c r="BO12" s="79">
        <f t="shared" si="40"/>
        <v>0</v>
      </c>
      <c r="BP12" s="78" t="str">
        <f t="shared" si="41"/>
        <v xml:space="preserve"> </v>
      </c>
      <c r="BQ12" s="79" t="e">
        <f t="shared" si="42"/>
        <v>#VALUE!</v>
      </c>
      <c r="BR12" s="77"/>
      <c r="BS12" s="78" t="str">
        <f t="shared" si="43"/>
        <v/>
      </c>
      <c r="BT12" s="79">
        <f t="shared" si="44"/>
        <v>0</v>
      </c>
      <c r="BU12" s="78" t="str">
        <f t="shared" si="45"/>
        <v xml:space="preserve"> </v>
      </c>
      <c r="BV12" s="79" t="e">
        <f t="shared" si="46"/>
        <v>#VALUE!</v>
      </c>
      <c r="BW12" s="33"/>
      <c r="BX12" s="80">
        <f t="shared" si="47"/>
        <v>61</v>
      </c>
      <c r="BY12" s="81" t="str">
        <f t="shared" si="48"/>
        <v>n/f</v>
      </c>
      <c r="BZ12" s="82">
        <f t="shared" si="49"/>
        <v>0.25</v>
      </c>
      <c r="CA12" s="83">
        <v>8</v>
      </c>
      <c r="CB12" s="83">
        <f t="shared" si="100"/>
        <v>20</v>
      </c>
      <c r="CC12" s="81" t="str">
        <f t="shared" si="50"/>
        <v>n/s</v>
      </c>
      <c r="CD12" s="82">
        <f t="shared" si="51"/>
        <v>0</v>
      </c>
      <c r="CE12" s="82">
        <f t="shared" si="52"/>
        <v>0.25</v>
      </c>
      <c r="CF12" s="84">
        <f t="shared" si="53"/>
        <v>19</v>
      </c>
      <c r="CG12" s="83">
        <f t="shared" si="54"/>
        <v>30</v>
      </c>
      <c r="CH12" s="83">
        <v>8</v>
      </c>
      <c r="CI12" s="83">
        <f t="shared" si="101"/>
        <v>10</v>
      </c>
      <c r="CJ12" s="81">
        <f t="shared" si="55"/>
        <v>11</v>
      </c>
      <c r="CK12" s="174">
        <f t="shared" si="102"/>
        <v>18</v>
      </c>
      <c r="CL12" s="82">
        <f t="shared" si="56"/>
        <v>18.25</v>
      </c>
      <c r="CM12" s="84">
        <f t="shared" si="57"/>
        <v>14</v>
      </c>
      <c r="CN12" s="83">
        <f t="shared" si="58"/>
        <v>49</v>
      </c>
      <c r="CO12" s="83">
        <v>8</v>
      </c>
      <c r="CP12" s="83">
        <f t="shared" si="103"/>
        <v>12</v>
      </c>
      <c r="CQ12" s="81">
        <f t="shared" si="59"/>
        <v>11</v>
      </c>
      <c r="CR12" s="82">
        <f t="shared" si="60"/>
        <v>13</v>
      </c>
      <c r="CS12" s="82">
        <f t="shared" si="61"/>
        <v>31.25</v>
      </c>
      <c r="CT12" s="84">
        <f t="shared" si="62"/>
        <v>12</v>
      </c>
      <c r="CU12" s="83">
        <f t="shared" si="63"/>
        <v>67.75</v>
      </c>
      <c r="CV12" s="83">
        <v>8</v>
      </c>
      <c r="CW12" s="83">
        <f t="shared" si="104"/>
        <v>16</v>
      </c>
      <c r="CX12" s="81" t="str">
        <f t="shared" si="64"/>
        <v>n/s</v>
      </c>
      <c r="CY12" s="82">
        <f t="shared" si="65"/>
        <v>0</v>
      </c>
      <c r="CZ12" s="82">
        <f t="shared" si="66"/>
        <v>31.25</v>
      </c>
      <c r="DA12" s="84">
        <f t="shared" si="67"/>
        <v>14</v>
      </c>
      <c r="DB12" s="83">
        <f t="shared" si="68"/>
        <v>85.75</v>
      </c>
      <c r="DC12" s="83">
        <v>8</v>
      </c>
      <c r="DD12" s="83">
        <f t="shared" si="105"/>
        <v>14</v>
      </c>
      <c r="DE12" s="81">
        <f t="shared" si="69"/>
        <v>13</v>
      </c>
      <c r="DF12" s="96">
        <f t="shared" si="70"/>
        <v>10</v>
      </c>
      <c r="DG12" s="82">
        <f t="shared" si="71"/>
        <v>41.25</v>
      </c>
      <c r="DH12" s="84">
        <f t="shared" si="72"/>
        <v>13</v>
      </c>
      <c r="DI12" s="83">
        <f t="shared" si="73"/>
        <v>106</v>
      </c>
      <c r="DJ12" s="83">
        <v>8</v>
      </c>
      <c r="DK12" s="83">
        <f t="shared" si="106"/>
        <v>15</v>
      </c>
      <c r="DL12" s="81">
        <f t="shared" si="74"/>
        <v>12</v>
      </c>
      <c r="DM12" s="82">
        <f t="shared" si="75"/>
        <v>13</v>
      </c>
      <c r="DN12" s="82">
        <f t="shared" si="76"/>
        <v>54.25</v>
      </c>
      <c r="DO12" s="84">
        <f t="shared" si="77"/>
        <v>14</v>
      </c>
      <c r="DP12" s="83">
        <f t="shared" si="78"/>
        <v>120</v>
      </c>
      <c r="DQ12" s="83">
        <v>8</v>
      </c>
      <c r="DR12" s="83">
        <f t="shared" si="107"/>
        <v>17</v>
      </c>
      <c r="DS12" s="81">
        <f t="shared" si="79"/>
        <v>10</v>
      </c>
      <c r="DT12" s="82">
        <f t="shared" si="108"/>
        <v>15</v>
      </c>
      <c r="DU12" s="82">
        <f t="shared" si="80"/>
        <v>69.25</v>
      </c>
      <c r="DV12" s="84">
        <f t="shared" si="81"/>
        <v>13</v>
      </c>
      <c r="DW12" s="83">
        <f t="shared" si="82"/>
        <v>136</v>
      </c>
      <c r="DX12" s="83">
        <v>8</v>
      </c>
      <c r="DY12" s="83">
        <f t="shared" si="109"/>
        <v>17</v>
      </c>
      <c r="DZ12" s="81" t="e">
        <f t="shared" si="83"/>
        <v>#VALUE!</v>
      </c>
      <c r="EA12" s="82" t="str">
        <f t="shared" si="110"/>
        <v xml:space="preserve"> </v>
      </c>
      <c r="EB12" s="82" t="str">
        <f t="shared" si="84"/>
        <v xml:space="preserve"> </v>
      </c>
      <c r="EC12" s="84" t="str">
        <f t="shared" si="85"/>
        <v xml:space="preserve"> </v>
      </c>
      <c r="ED12" s="83" t="str">
        <f t="shared" si="86"/>
        <v xml:space="preserve"> </v>
      </c>
      <c r="EE12" s="83">
        <v>8</v>
      </c>
      <c r="EF12" s="83">
        <f t="shared" si="111"/>
        <v>-7</v>
      </c>
      <c r="EG12" s="81" t="e">
        <f t="shared" si="87"/>
        <v>#VALUE!</v>
      </c>
      <c r="EH12" s="82" t="str">
        <f t="shared" si="112"/>
        <v xml:space="preserve"> </v>
      </c>
      <c r="EI12" s="82" t="str">
        <f t="shared" si="88"/>
        <v xml:space="preserve"> </v>
      </c>
      <c r="EJ12" s="84" t="str">
        <f t="shared" si="89"/>
        <v xml:space="preserve"> </v>
      </c>
      <c r="EK12" s="83" t="str">
        <f t="shared" si="90"/>
        <v xml:space="preserve"> </v>
      </c>
      <c r="EL12" s="83">
        <v>8</v>
      </c>
      <c r="EM12" s="83">
        <f t="shared" si="113"/>
        <v>-7</v>
      </c>
      <c r="EN12" s="86">
        <f t="shared" si="91"/>
        <v>-0.25</v>
      </c>
      <c r="EO12" s="65">
        <v>-10</v>
      </c>
      <c r="EP12" s="87">
        <f t="shared" si="92"/>
        <v>59</v>
      </c>
      <c r="EQ12" s="88">
        <f t="shared" si="93"/>
        <v>14</v>
      </c>
      <c r="ER12" s="89">
        <f t="shared" si="94"/>
        <v>122</v>
      </c>
      <c r="ES12" s="90">
        <f t="shared" si="95"/>
        <v>127</v>
      </c>
      <c r="ET12" s="91">
        <v>8</v>
      </c>
      <c r="EU12" s="91">
        <v>1</v>
      </c>
      <c r="EV12" s="84">
        <f t="shared" si="96"/>
        <v>14</v>
      </c>
      <c r="EW12" s="92" t="str">
        <f t="shared" si="97"/>
        <v>Александр Пырченков</v>
      </c>
      <c r="EX12" s="93">
        <f t="shared" si="98"/>
        <v>61</v>
      </c>
    </row>
    <row r="13" spans="1:154" ht="15">
      <c r="A13" s="66">
        <v>9</v>
      </c>
      <c r="B13" s="103" t="s">
        <v>114</v>
      </c>
      <c r="C13" s="104"/>
      <c r="D13" s="104"/>
      <c r="E13" s="104"/>
      <c r="F13" s="104"/>
      <c r="G13" s="164">
        <v>15</v>
      </c>
      <c r="H13" s="164">
        <v>2</v>
      </c>
      <c r="I13" s="165">
        <v>14.7</v>
      </c>
      <c r="J13" s="166">
        <v>120</v>
      </c>
      <c r="K13" s="70">
        <f t="shared" si="0"/>
        <v>50.784999999999997</v>
      </c>
      <c r="L13" s="70">
        <f t="shared" ref="L13:L33" si="114">100-(J13+300)/8.5</f>
        <v>50.588235294117645</v>
      </c>
      <c r="M13" s="71"/>
      <c r="N13" s="48">
        <f>K13*$N$2</f>
        <v>2.53925</v>
      </c>
      <c r="O13" s="97" t="s">
        <v>116</v>
      </c>
      <c r="P13" s="106" t="s">
        <v>115</v>
      </c>
      <c r="Q13" s="73">
        <f t="shared" si="2"/>
        <v>50.784999999999997</v>
      </c>
      <c r="R13" s="73">
        <f t="shared" si="3"/>
        <v>53.127485294117648</v>
      </c>
      <c r="S13" s="74">
        <v>1</v>
      </c>
      <c r="T13" s="74" t="s">
        <v>74</v>
      </c>
      <c r="U13" s="75">
        <v>28</v>
      </c>
      <c r="V13" s="76">
        <f t="shared" si="4"/>
        <v>0.99544819810830121</v>
      </c>
      <c r="W13" s="76">
        <f t="shared" si="5"/>
        <v>0.99597648796440608</v>
      </c>
      <c r="X13" s="76">
        <f t="shared" si="6"/>
        <v>0.99987984131800667</v>
      </c>
      <c r="Y13" s="99" t="s">
        <v>146</v>
      </c>
      <c r="Z13" s="78" t="str">
        <f t="shared" si="7"/>
        <v xml:space="preserve"> </v>
      </c>
      <c r="AA13" s="79" t="str">
        <f t="shared" si="8"/>
        <v>n/f</v>
      </c>
      <c r="AB13" s="78" t="str">
        <f t="shared" si="9"/>
        <v xml:space="preserve"> </v>
      </c>
      <c r="AC13" s="79" t="str">
        <f t="shared" si="10"/>
        <v>n/f</v>
      </c>
      <c r="AD13" s="77" t="s">
        <v>145</v>
      </c>
      <c r="AE13" s="78" t="str">
        <f t="shared" si="11"/>
        <v xml:space="preserve"> </v>
      </c>
      <c r="AF13" s="79" t="str">
        <f t="shared" si="12"/>
        <v>n/s</v>
      </c>
      <c r="AG13" s="78" t="str">
        <f t="shared" si="13"/>
        <v xml:space="preserve"> </v>
      </c>
      <c r="AH13" s="79" t="str">
        <f t="shared" si="14"/>
        <v>n/s</v>
      </c>
      <c r="AI13" s="77">
        <v>0.29652777777777778</v>
      </c>
      <c r="AJ13" s="78">
        <f t="shared" si="15"/>
        <v>0.94929398148605171</v>
      </c>
      <c r="AK13" s="79">
        <f t="shared" si="16"/>
        <v>14</v>
      </c>
      <c r="AL13" s="78">
        <f t="shared" si="17"/>
        <v>0.9491799155724121</v>
      </c>
      <c r="AM13" s="79">
        <f t="shared" si="18"/>
        <v>14</v>
      </c>
      <c r="AN13" s="77">
        <v>0.76545138888888886</v>
      </c>
      <c r="AO13" s="78">
        <f t="shared" si="19"/>
        <v>0.10572916666666665</v>
      </c>
      <c r="AP13" s="79">
        <f t="shared" si="20"/>
        <v>20</v>
      </c>
      <c r="AQ13" s="78">
        <f t="shared" si="21"/>
        <v>0.10530376409207</v>
      </c>
      <c r="AR13" s="79">
        <f t="shared" si="22"/>
        <v>20</v>
      </c>
      <c r="AS13" s="77" t="s">
        <v>145</v>
      </c>
      <c r="AT13" s="78" t="str">
        <f t="shared" si="23"/>
        <v xml:space="preserve"> </v>
      </c>
      <c r="AU13" s="79" t="str">
        <f t="shared" si="24"/>
        <v>n/s</v>
      </c>
      <c r="AV13" s="78" t="str">
        <f t="shared" si="25"/>
        <v xml:space="preserve"> </v>
      </c>
      <c r="AW13" s="79" t="str">
        <f t="shared" si="26"/>
        <v>n/s</v>
      </c>
      <c r="AX13" s="77" t="s">
        <v>145</v>
      </c>
      <c r="AY13" s="78" t="str">
        <f t="shared" si="27"/>
        <v xml:space="preserve"> </v>
      </c>
      <c r="AZ13" s="79" t="str">
        <f t="shared" si="28"/>
        <v>n/s</v>
      </c>
      <c r="BA13" s="78" t="str">
        <f t="shared" si="29"/>
        <v xml:space="preserve"> </v>
      </c>
      <c r="BB13" s="79" t="str">
        <f t="shared" si="30"/>
        <v>n/s</v>
      </c>
      <c r="BC13" s="77" t="s">
        <v>145</v>
      </c>
      <c r="BD13" s="78" t="str">
        <f t="shared" si="31"/>
        <v xml:space="preserve"> </v>
      </c>
      <c r="BE13" s="79" t="str">
        <f t="shared" si="32"/>
        <v>n/s</v>
      </c>
      <c r="BF13" s="78" t="str">
        <f t="shared" si="33"/>
        <v xml:space="preserve"> </v>
      </c>
      <c r="BG13" s="79" t="str">
        <f t="shared" si="34"/>
        <v>n/s</v>
      </c>
      <c r="BH13" s="77" t="s">
        <v>145</v>
      </c>
      <c r="BI13" s="78" t="str">
        <f t="shared" si="35"/>
        <v xml:space="preserve"> </v>
      </c>
      <c r="BJ13" s="79" t="str">
        <f t="shared" si="36"/>
        <v>n/s</v>
      </c>
      <c r="BK13" s="78" t="str">
        <f t="shared" si="37"/>
        <v xml:space="preserve"> </v>
      </c>
      <c r="BL13" s="79" t="str">
        <f t="shared" si="38"/>
        <v>n/s</v>
      </c>
      <c r="BM13" s="77"/>
      <c r="BN13" s="78" t="str">
        <f t="shared" si="39"/>
        <v/>
      </c>
      <c r="BO13" s="79">
        <f t="shared" si="40"/>
        <v>0</v>
      </c>
      <c r="BP13" s="78" t="str">
        <f t="shared" si="41"/>
        <v xml:space="preserve"> </v>
      </c>
      <c r="BQ13" s="79" t="e">
        <f t="shared" si="42"/>
        <v>#VALUE!</v>
      </c>
      <c r="BR13" s="107"/>
      <c r="BS13" s="78" t="str">
        <f t="shared" si="43"/>
        <v/>
      </c>
      <c r="BT13" s="79">
        <f t="shared" si="44"/>
        <v>0</v>
      </c>
      <c r="BU13" s="78" t="str">
        <f t="shared" si="45"/>
        <v xml:space="preserve"> </v>
      </c>
      <c r="BV13" s="79" t="e">
        <f t="shared" si="46"/>
        <v>#VALUE!</v>
      </c>
      <c r="BW13" s="33"/>
      <c r="BX13" s="80">
        <f t="shared" si="47"/>
        <v>28</v>
      </c>
      <c r="BY13" s="81" t="str">
        <f t="shared" si="48"/>
        <v>n/f</v>
      </c>
      <c r="BZ13" s="82">
        <f t="shared" si="49"/>
        <v>0.25</v>
      </c>
      <c r="CA13" s="83">
        <v>9</v>
      </c>
      <c r="CB13" s="83">
        <f t="shared" si="100"/>
        <v>19</v>
      </c>
      <c r="CC13" s="81" t="str">
        <f t="shared" si="50"/>
        <v>n/s</v>
      </c>
      <c r="CD13" s="82">
        <f t="shared" si="51"/>
        <v>0</v>
      </c>
      <c r="CE13" s="82">
        <f t="shared" si="52"/>
        <v>0.25</v>
      </c>
      <c r="CF13" s="84">
        <f t="shared" si="53"/>
        <v>19</v>
      </c>
      <c r="CG13" s="83">
        <f t="shared" si="54"/>
        <v>29</v>
      </c>
      <c r="CH13" s="83">
        <v>9</v>
      </c>
      <c r="CI13" s="83">
        <f t="shared" si="101"/>
        <v>9</v>
      </c>
      <c r="CJ13" s="81">
        <f t="shared" si="55"/>
        <v>14</v>
      </c>
      <c r="CK13" s="174">
        <f t="shared" si="102"/>
        <v>12</v>
      </c>
      <c r="CL13" s="82">
        <f t="shared" si="56"/>
        <v>12.25</v>
      </c>
      <c r="CM13" s="84">
        <f t="shared" si="57"/>
        <v>17</v>
      </c>
      <c r="CN13" s="83">
        <f t="shared" si="58"/>
        <v>45</v>
      </c>
      <c r="CO13" s="83">
        <v>9</v>
      </c>
      <c r="CP13" s="83">
        <f t="shared" si="103"/>
        <v>11</v>
      </c>
      <c r="CQ13" s="81">
        <f t="shared" si="59"/>
        <v>20</v>
      </c>
      <c r="CR13" s="82">
        <f t="shared" si="60"/>
        <v>4</v>
      </c>
      <c r="CS13" s="82">
        <f t="shared" si="61"/>
        <v>16.25</v>
      </c>
      <c r="CT13" s="84">
        <f t="shared" si="62"/>
        <v>19</v>
      </c>
      <c r="CU13" s="83">
        <f t="shared" si="63"/>
        <v>63</v>
      </c>
      <c r="CV13" s="83">
        <v>9</v>
      </c>
      <c r="CW13" s="83">
        <f t="shared" si="104"/>
        <v>15</v>
      </c>
      <c r="CX13" s="81" t="str">
        <f t="shared" si="64"/>
        <v>n/s</v>
      </c>
      <c r="CY13" s="82">
        <f t="shared" si="65"/>
        <v>0</v>
      </c>
      <c r="CZ13" s="82">
        <f t="shared" si="66"/>
        <v>16.25</v>
      </c>
      <c r="DA13" s="84">
        <f t="shared" si="67"/>
        <v>20</v>
      </c>
      <c r="DB13" s="83">
        <f t="shared" si="68"/>
        <v>80</v>
      </c>
      <c r="DC13" s="83">
        <v>9</v>
      </c>
      <c r="DD13" s="83">
        <f t="shared" si="105"/>
        <v>13</v>
      </c>
      <c r="DE13" s="81" t="str">
        <f t="shared" si="69"/>
        <v>n/s</v>
      </c>
      <c r="DF13" s="96">
        <f t="shared" si="70"/>
        <v>0</v>
      </c>
      <c r="DG13" s="82">
        <f t="shared" si="71"/>
        <v>16.25</v>
      </c>
      <c r="DH13" s="84">
        <f t="shared" si="72"/>
        <v>23</v>
      </c>
      <c r="DI13" s="83">
        <f t="shared" si="73"/>
        <v>93</v>
      </c>
      <c r="DJ13" s="83">
        <v>9</v>
      </c>
      <c r="DK13" s="83">
        <f t="shared" si="106"/>
        <v>14</v>
      </c>
      <c r="DL13" s="81" t="str">
        <f t="shared" si="74"/>
        <v>n/s</v>
      </c>
      <c r="DM13" s="82">
        <f t="shared" si="75"/>
        <v>0</v>
      </c>
      <c r="DN13" s="82">
        <f t="shared" si="76"/>
        <v>16.25</v>
      </c>
      <c r="DO13" s="84">
        <f t="shared" si="77"/>
        <v>24</v>
      </c>
      <c r="DP13" s="83">
        <f t="shared" si="78"/>
        <v>109</v>
      </c>
      <c r="DQ13" s="83">
        <v>9</v>
      </c>
      <c r="DR13" s="83">
        <f t="shared" si="107"/>
        <v>16</v>
      </c>
      <c r="DS13" s="81" t="str">
        <f t="shared" si="79"/>
        <v>n/s</v>
      </c>
      <c r="DT13" s="82">
        <f t="shared" si="108"/>
        <v>0</v>
      </c>
      <c r="DU13" s="82">
        <f t="shared" si="80"/>
        <v>16.25</v>
      </c>
      <c r="DV13" s="84">
        <f t="shared" si="81"/>
        <v>24</v>
      </c>
      <c r="DW13" s="83">
        <f t="shared" si="82"/>
        <v>122</v>
      </c>
      <c r="DX13" s="83">
        <v>9</v>
      </c>
      <c r="DY13" s="83">
        <f t="shared" si="109"/>
        <v>16</v>
      </c>
      <c r="DZ13" s="81" t="e">
        <f t="shared" si="83"/>
        <v>#VALUE!</v>
      </c>
      <c r="EA13" s="82" t="str">
        <f t="shared" si="110"/>
        <v xml:space="preserve"> </v>
      </c>
      <c r="EB13" s="82" t="str">
        <f t="shared" si="84"/>
        <v xml:space="preserve"> </v>
      </c>
      <c r="EC13" s="84" t="str">
        <f t="shared" si="85"/>
        <v xml:space="preserve"> </v>
      </c>
      <c r="ED13" s="83" t="str">
        <f t="shared" si="86"/>
        <v xml:space="preserve"> </v>
      </c>
      <c r="EE13" s="83">
        <v>9</v>
      </c>
      <c r="EF13" s="83">
        <f t="shared" si="111"/>
        <v>-8</v>
      </c>
      <c r="EG13" s="81" t="e">
        <f t="shared" si="87"/>
        <v>#VALUE!</v>
      </c>
      <c r="EH13" s="82" t="str">
        <f t="shared" si="112"/>
        <v xml:space="preserve"> </v>
      </c>
      <c r="EI13" s="82" t="str">
        <f t="shared" si="88"/>
        <v xml:space="preserve"> </v>
      </c>
      <c r="EJ13" s="84" t="str">
        <f t="shared" si="89"/>
        <v xml:space="preserve"> </v>
      </c>
      <c r="EK13" s="83" t="str">
        <f t="shared" si="90"/>
        <v xml:space="preserve"> </v>
      </c>
      <c r="EL13" s="83">
        <v>9</v>
      </c>
      <c r="EM13" s="83">
        <f t="shared" si="113"/>
        <v>-8</v>
      </c>
      <c r="EN13" s="86">
        <f t="shared" si="91"/>
        <v>-0.25</v>
      </c>
      <c r="EO13" s="65"/>
      <c r="EP13" s="87">
        <f t="shared" si="92"/>
        <v>16</v>
      </c>
      <c r="EQ13" s="88">
        <f t="shared" si="93"/>
        <v>24</v>
      </c>
      <c r="ER13" s="89">
        <f t="shared" si="94"/>
        <v>169</v>
      </c>
      <c r="ES13" s="90">
        <f t="shared" si="95"/>
        <v>114</v>
      </c>
      <c r="ET13" s="91">
        <v>9</v>
      </c>
      <c r="EU13" s="91">
        <v>1</v>
      </c>
      <c r="EV13" s="84">
        <f t="shared" si="96"/>
        <v>24</v>
      </c>
      <c r="EW13" s="92" t="str">
        <f t="shared" si="97"/>
        <v>Антон Карасёв</v>
      </c>
      <c r="EX13" s="93">
        <f t="shared" si="98"/>
        <v>28</v>
      </c>
    </row>
    <row r="14" spans="1:154" ht="15" customHeight="1">
      <c r="A14" s="66">
        <v>10</v>
      </c>
      <c r="B14" s="48" t="s">
        <v>79</v>
      </c>
      <c r="C14" s="67">
        <v>19.100000000000001</v>
      </c>
      <c r="D14" s="67">
        <v>6.25</v>
      </c>
      <c r="E14" s="67">
        <v>18</v>
      </c>
      <c r="F14" s="67">
        <v>6.25</v>
      </c>
      <c r="G14" s="67">
        <v>14.51</v>
      </c>
      <c r="H14" s="67">
        <v>2</v>
      </c>
      <c r="I14" s="68">
        <v>14</v>
      </c>
      <c r="J14" s="69">
        <f t="shared" ref="J14:J33" si="115">0.5*(C14*D14+E14*F14)</f>
        <v>115.9375</v>
      </c>
      <c r="K14" s="70">
        <f t="shared" si="0"/>
        <v>52.392690000000002</v>
      </c>
      <c r="L14" s="70">
        <f t="shared" si="114"/>
        <v>51.066176470588232</v>
      </c>
      <c r="M14" s="71"/>
      <c r="N14" s="115"/>
      <c r="O14" s="116" t="s">
        <v>80</v>
      </c>
      <c r="P14" s="115" t="s">
        <v>118</v>
      </c>
      <c r="Q14" s="73">
        <f t="shared" si="2"/>
        <v>52.392690000000002</v>
      </c>
      <c r="R14" s="73">
        <f t="shared" si="3"/>
        <v>51.066176470588232</v>
      </c>
      <c r="S14" s="74">
        <v>1</v>
      </c>
      <c r="T14" s="74" t="s">
        <v>74</v>
      </c>
      <c r="U14" s="75">
        <v>11</v>
      </c>
      <c r="V14" s="76">
        <f t="shared" si="4"/>
        <v>0.99931198428983492</v>
      </c>
      <c r="W14" s="76">
        <f t="shared" si="5"/>
        <v>0.99939211040838372</v>
      </c>
      <c r="X14" s="76">
        <f t="shared" si="6"/>
        <v>0.99759124001993704</v>
      </c>
      <c r="Y14" s="99" t="s">
        <v>146</v>
      </c>
      <c r="Z14" s="78" t="str">
        <f t="shared" si="7"/>
        <v xml:space="preserve"> </v>
      </c>
      <c r="AA14" s="79" t="str">
        <f t="shared" si="8"/>
        <v>n/f</v>
      </c>
      <c r="AB14" s="78" t="str">
        <f t="shared" si="9"/>
        <v xml:space="preserve"> </v>
      </c>
      <c r="AC14" s="79" t="str">
        <f t="shared" si="10"/>
        <v>n/f</v>
      </c>
      <c r="AD14" s="77" t="s">
        <v>145</v>
      </c>
      <c r="AE14" s="78" t="str">
        <f t="shared" si="11"/>
        <v xml:space="preserve"> </v>
      </c>
      <c r="AF14" s="79" t="str">
        <f t="shared" si="12"/>
        <v>n/s</v>
      </c>
      <c r="AG14" s="78" t="str">
        <f t="shared" si="13"/>
        <v xml:space="preserve"> </v>
      </c>
      <c r="AH14" s="79" t="str">
        <f t="shared" si="14"/>
        <v>n/s</v>
      </c>
      <c r="AI14" s="77" t="s">
        <v>145</v>
      </c>
      <c r="AJ14" s="78" t="str">
        <f t="shared" si="15"/>
        <v xml:space="preserve"> </v>
      </c>
      <c r="AK14" s="79" t="str">
        <f t="shared" si="16"/>
        <v>n/s</v>
      </c>
      <c r="AL14" s="78" t="str">
        <f t="shared" si="17"/>
        <v xml:space="preserve"> </v>
      </c>
      <c r="AM14" s="79" t="str">
        <f t="shared" si="18"/>
        <v>n/s</v>
      </c>
      <c r="AN14" s="77">
        <v>0.77687499999999998</v>
      </c>
      <c r="AO14" s="78">
        <f t="shared" si="19"/>
        <v>0.11715277777777777</v>
      </c>
      <c r="AP14" s="79">
        <f t="shared" si="20"/>
        <v>22</v>
      </c>
      <c r="AQ14" s="78">
        <f t="shared" si="21"/>
        <v>0.11708156182353772</v>
      </c>
      <c r="AR14" s="79">
        <f t="shared" si="22"/>
        <v>22</v>
      </c>
      <c r="AS14" s="77">
        <v>0.80775462962962974</v>
      </c>
      <c r="AT14" s="78">
        <f t="shared" si="23"/>
        <v>4.7337962962963109E-2</v>
      </c>
      <c r="AU14" s="79">
        <f t="shared" si="24"/>
        <v>16</v>
      </c>
      <c r="AV14" s="78">
        <f t="shared" si="25"/>
        <v>4.7223937172240223E-2</v>
      </c>
      <c r="AW14" s="79">
        <f t="shared" si="26"/>
        <v>16</v>
      </c>
      <c r="AX14" s="77">
        <v>0.73777777777777775</v>
      </c>
      <c r="AY14" s="78">
        <f t="shared" si="27"/>
        <v>8.4999999999999964E-2</v>
      </c>
      <c r="AZ14" s="79">
        <f t="shared" si="28"/>
        <v>11</v>
      </c>
      <c r="BA14" s="78">
        <f t="shared" si="29"/>
        <v>8.4795255401694608E-2</v>
      </c>
      <c r="BB14" s="79">
        <f t="shared" si="30"/>
        <v>11</v>
      </c>
      <c r="BC14" s="77">
        <v>0.75101851851851853</v>
      </c>
      <c r="BD14" s="78">
        <f t="shared" si="31"/>
        <v>0.32046296296296295</v>
      </c>
      <c r="BE14" s="79">
        <f t="shared" si="32"/>
        <v>20</v>
      </c>
      <c r="BF14" s="78">
        <f t="shared" si="33"/>
        <v>0.31969104460268538</v>
      </c>
      <c r="BG14" s="79">
        <f t="shared" si="34"/>
        <v>20</v>
      </c>
      <c r="BH14" s="99">
        <v>0.56063657407407408</v>
      </c>
      <c r="BI14" s="78">
        <f t="shared" si="35"/>
        <v>0.13216435185185188</v>
      </c>
      <c r="BJ14" s="79">
        <f t="shared" si="36"/>
        <v>16</v>
      </c>
      <c r="BK14" s="78">
        <f t="shared" si="37"/>
        <v>0.13208401051797844</v>
      </c>
      <c r="BL14" s="79">
        <f t="shared" si="38"/>
        <v>16</v>
      </c>
      <c r="BM14" s="99"/>
      <c r="BN14" s="78" t="str">
        <f t="shared" si="39"/>
        <v/>
      </c>
      <c r="BO14" s="79">
        <f t="shared" si="40"/>
        <v>0</v>
      </c>
      <c r="BP14" s="78" t="str">
        <f t="shared" si="41"/>
        <v xml:space="preserve"> </v>
      </c>
      <c r="BQ14" s="79" t="e">
        <f t="shared" si="42"/>
        <v>#VALUE!</v>
      </c>
      <c r="BR14" s="77"/>
      <c r="BS14" s="78" t="str">
        <f t="shared" si="43"/>
        <v/>
      </c>
      <c r="BT14" s="79">
        <f t="shared" si="44"/>
        <v>0</v>
      </c>
      <c r="BU14" s="78" t="str">
        <f t="shared" si="45"/>
        <v xml:space="preserve"> </v>
      </c>
      <c r="BV14" s="79" t="e">
        <f t="shared" si="46"/>
        <v>#VALUE!</v>
      </c>
      <c r="BW14" s="33"/>
      <c r="BX14" s="80">
        <f t="shared" si="47"/>
        <v>11</v>
      </c>
      <c r="BY14" s="81" t="str">
        <f t="shared" si="48"/>
        <v>n/f</v>
      </c>
      <c r="BZ14" s="96">
        <f t="shared" si="49"/>
        <v>0.25</v>
      </c>
      <c r="CA14" s="83">
        <v>10</v>
      </c>
      <c r="CB14" s="83">
        <f t="shared" si="100"/>
        <v>18</v>
      </c>
      <c r="CC14" s="81" t="str">
        <f t="shared" si="50"/>
        <v>n/s</v>
      </c>
      <c r="CD14" s="96">
        <f t="shared" si="51"/>
        <v>0</v>
      </c>
      <c r="CE14" s="82">
        <f t="shared" si="52"/>
        <v>0.25</v>
      </c>
      <c r="CF14" s="111">
        <f t="shared" si="53"/>
        <v>19</v>
      </c>
      <c r="CG14" s="112">
        <f t="shared" si="54"/>
        <v>27</v>
      </c>
      <c r="CH14" s="83">
        <v>10</v>
      </c>
      <c r="CI14" s="83">
        <f t="shared" si="101"/>
        <v>8</v>
      </c>
      <c r="CJ14" s="81" t="str">
        <f t="shared" si="55"/>
        <v>n/s</v>
      </c>
      <c r="CK14" s="174">
        <f t="shared" si="102"/>
        <v>0</v>
      </c>
      <c r="CL14" s="82">
        <f t="shared" si="56"/>
        <v>0.25</v>
      </c>
      <c r="CM14" s="111">
        <f t="shared" si="57"/>
        <v>24</v>
      </c>
      <c r="CN14" s="112">
        <f t="shared" si="58"/>
        <v>44.5</v>
      </c>
      <c r="CO14" s="83">
        <v>10</v>
      </c>
      <c r="CP14" s="83">
        <f t="shared" si="103"/>
        <v>10</v>
      </c>
      <c r="CQ14" s="81">
        <f t="shared" si="59"/>
        <v>22</v>
      </c>
      <c r="CR14" s="96">
        <f t="shared" si="60"/>
        <v>2</v>
      </c>
      <c r="CS14" s="82">
        <f t="shared" si="61"/>
        <v>2.25</v>
      </c>
      <c r="CT14" s="111">
        <f t="shared" si="62"/>
        <v>24</v>
      </c>
      <c r="CU14" s="112">
        <f t="shared" si="63"/>
        <v>55</v>
      </c>
      <c r="CV14" s="83">
        <v>10</v>
      </c>
      <c r="CW14" s="83">
        <f t="shared" si="104"/>
        <v>14</v>
      </c>
      <c r="CX14" s="81">
        <f t="shared" si="64"/>
        <v>16</v>
      </c>
      <c r="CY14" s="96">
        <f t="shared" si="65"/>
        <v>6</v>
      </c>
      <c r="CZ14" s="82">
        <f t="shared" si="66"/>
        <v>8.25</v>
      </c>
      <c r="DA14" s="111">
        <f t="shared" si="67"/>
        <v>23</v>
      </c>
      <c r="DB14" s="112">
        <f t="shared" si="68"/>
        <v>63</v>
      </c>
      <c r="DC14" s="83">
        <v>10</v>
      </c>
      <c r="DD14" s="83">
        <f t="shared" si="105"/>
        <v>12</v>
      </c>
      <c r="DE14" s="81">
        <f t="shared" si="69"/>
        <v>11</v>
      </c>
      <c r="DF14" s="96">
        <f t="shared" si="70"/>
        <v>12</v>
      </c>
      <c r="DG14" s="82">
        <f t="shared" si="71"/>
        <v>20.25</v>
      </c>
      <c r="DH14" s="111">
        <f t="shared" si="72"/>
        <v>20</v>
      </c>
      <c r="DI14" s="112">
        <f t="shared" si="73"/>
        <v>71</v>
      </c>
      <c r="DJ14" s="83">
        <v>10</v>
      </c>
      <c r="DK14" s="83">
        <f t="shared" si="106"/>
        <v>13</v>
      </c>
      <c r="DL14" s="81">
        <f t="shared" si="74"/>
        <v>20</v>
      </c>
      <c r="DM14" s="96">
        <f t="shared" si="75"/>
        <v>5</v>
      </c>
      <c r="DN14" s="82">
        <f t="shared" si="76"/>
        <v>25.25</v>
      </c>
      <c r="DO14" s="111">
        <f t="shared" si="77"/>
        <v>22</v>
      </c>
      <c r="DP14" s="112">
        <f t="shared" si="78"/>
        <v>81</v>
      </c>
      <c r="DQ14" s="112">
        <v>10</v>
      </c>
      <c r="DR14" s="83">
        <f t="shared" si="107"/>
        <v>15</v>
      </c>
      <c r="DS14" s="81">
        <f t="shared" si="79"/>
        <v>16</v>
      </c>
      <c r="DT14" s="82">
        <f t="shared" si="108"/>
        <v>9</v>
      </c>
      <c r="DU14" s="82">
        <f t="shared" si="80"/>
        <v>34.25</v>
      </c>
      <c r="DV14" s="84">
        <f t="shared" si="81"/>
        <v>20</v>
      </c>
      <c r="DW14" s="112">
        <f t="shared" si="82"/>
        <v>99</v>
      </c>
      <c r="DX14" s="83">
        <v>10</v>
      </c>
      <c r="DY14" s="83">
        <f t="shared" si="109"/>
        <v>15</v>
      </c>
      <c r="DZ14" s="81" t="e">
        <f t="shared" si="83"/>
        <v>#VALUE!</v>
      </c>
      <c r="EA14" s="96" t="str">
        <f t="shared" si="110"/>
        <v xml:space="preserve"> </v>
      </c>
      <c r="EB14" s="82" t="str">
        <f t="shared" si="84"/>
        <v xml:space="preserve"> </v>
      </c>
      <c r="EC14" s="84" t="str">
        <f t="shared" si="85"/>
        <v xml:space="preserve"> </v>
      </c>
      <c r="ED14" s="112" t="str">
        <f t="shared" si="86"/>
        <v xml:space="preserve"> </v>
      </c>
      <c r="EE14" s="83">
        <v>10</v>
      </c>
      <c r="EF14" s="83">
        <f t="shared" si="111"/>
        <v>-9</v>
      </c>
      <c r="EG14" s="81" t="e">
        <f t="shared" si="87"/>
        <v>#VALUE!</v>
      </c>
      <c r="EH14" s="96" t="str">
        <f t="shared" si="112"/>
        <v xml:space="preserve"> </v>
      </c>
      <c r="EI14" s="82" t="str">
        <f t="shared" si="88"/>
        <v xml:space="preserve"> </v>
      </c>
      <c r="EJ14" s="84" t="str">
        <f t="shared" si="89"/>
        <v xml:space="preserve"> </v>
      </c>
      <c r="EK14" s="112" t="str">
        <f t="shared" si="90"/>
        <v xml:space="preserve"> </v>
      </c>
      <c r="EL14" s="83">
        <v>10</v>
      </c>
      <c r="EM14" s="83">
        <f t="shared" si="113"/>
        <v>-9</v>
      </c>
      <c r="EN14" s="86">
        <f t="shared" si="91"/>
        <v>-0.25</v>
      </c>
      <c r="EO14" s="65"/>
      <c r="EP14" s="87">
        <f t="shared" si="92"/>
        <v>34</v>
      </c>
      <c r="EQ14" s="88">
        <f t="shared" si="93"/>
        <v>19</v>
      </c>
      <c r="ER14" s="89">
        <f t="shared" si="94"/>
        <v>148</v>
      </c>
      <c r="ES14" s="90">
        <f t="shared" si="95"/>
        <v>92</v>
      </c>
      <c r="ET14" s="91">
        <v>10</v>
      </c>
      <c r="EU14" s="91">
        <v>1</v>
      </c>
      <c r="EV14" s="84">
        <f t="shared" si="96"/>
        <v>19</v>
      </c>
      <c r="EW14" s="92" t="str">
        <f t="shared" si="97"/>
        <v>Владимир Дёмин</v>
      </c>
      <c r="EX14" s="93">
        <f t="shared" si="98"/>
        <v>11</v>
      </c>
    </row>
    <row r="15" spans="1:154" ht="15">
      <c r="A15" s="66">
        <v>11</v>
      </c>
      <c r="B15" s="48" t="s">
        <v>79</v>
      </c>
      <c r="C15" s="67">
        <v>19.100000000000001</v>
      </c>
      <c r="D15" s="67">
        <v>6.25</v>
      </c>
      <c r="E15" s="67">
        <v>18</v>
      </c>
      <c r="F15" s="67">
        <v>6.25</v>
      </c>
      <c r="G15" s="67">
        <v>14.51</v>
      </c>
      <c r="H15" s="67">
        <v>2</v>
      </c>
      <c r="I15" s="68">
        <v>14</v>
      </c>
      <c r="J15" s="69">
        <f t="shared" si="115"/>
        <v>115.9375</v>
      </c>
      <c r="K15" s="70">
        <f t="shared" si="0"/>
        <v>52.392690000000002</v>
      </c>
      <c r="L15" s="70">
        <f t="shared" si="114"/>
        <v>51.066176470588232</v>
      </c>
      <c r="M15" s="48"/>
      <c r="N15" s="48"/>
      <c r="O15" s="116" t="s">
        <v>120</v>
      </c>
      <c r="P15" s="115" t="s">
        <v>87</v>
      </c>
      <c r="Q15" s="73">
        <f t="shared" si="2"/>
        <v>52.392690000000002</v>
      </c>
      <c r="R15" s="73">
        <f t="shared" si="3"/>
        <v>51.066176470588232</v>
      </c>
      <c r="S15" s="74">
        <v>1</v>
      </c>
      <c r="T15" s="74" t="s">
        <v>74</v>
      </c>
      <c r="U15" s="117">
        <v>10</v>
      </c>
      <c r="V15" s="76">
        <f t="shared" si="4"/>
        <v>0.99931198428983492</v>
      </c>
      <c r="W15" s="76">
        <f t="shared" si="5"/>
        <v>0.99939211040838372</v>
      </c>
      <c r="X15" s="76">
        <f t="shared" si="6"/>
        <v>0.99759124001993704</v>
      </c>
      <c r="Y15" s="99" t="s">
        <v>146</v>
      </c>
      <c r="Z15" s="78" t="str">
        <f t="shared" si="7"/>
        <v xml:space="preserve"> </v>
      </c>
      <c r="AA15" s="79" t="str">
        <f t="shared" si="8"/>
        <v>n/f</v>
      </c>
      <c r="AB15" s="78" t="str">
        <f t="shared" si="9"/>
        <v xml:space="preserve"> </v>
      </c>
      <c r="AC15" s="79" t="str">
        <f t="shared" si="10"/>
        <v>n/f</v>
      </c>
      <c r="AD15" s="77" t="s">
        <v>145</v>
      </c>
      <c r="AE15" s="78" t="str">
        <f t="shared" si="11"/>
        <v xml:space="preserve"> </v>
      </c>
      <c r="AF15" s="79" t="str">
        <f t="shared" si="12"/>
        <v>n/s</v>
      </c>
      <c r="AG15" s="78" t="str">
        <f t="shared" si="13"/>
        <v xml:space="preserve"> </v>
      </c>
      <c r="AH15" s="79" t="str">
        <f t="shared" si="14"/>
        <v>n/s</v>
      </c>
      <c r="AI15" s="77" t="s">
        <v>145</v>
      </c>
      <c r="AJ15" s="78" t="str">
        <f t="shared" si="15"/>
        <v xml:space="preserve"> </v>
      </c>
      <c r="AK15" s="79" t="str">
        <f t="shared" si="16"/>
        <v>n/s</v>
      </c>
      <c r="AL15" s="78" t="str">
        <f t="shared" si="17"/>
        <v xml:space="preserve"> </v>
      </c>
      <c r="AM15" s="79" t="str">
        <f t="shared" si="18"/>
        <v>n/s</v>
      </c>
      <c r="AN15" s="77" t="s">
        <v>145</v>
      </c>
      <c r="AO15" s="78" t="str">
        <f t="shared" si="19"/>
        <v xml:space="preserve"> </v>
      </c>
      <c r="AP15" s="79" t="str">
        <f t="shared" si="20"/>
        <v>n/s</v>
      </c>
      <c r="AQ15" s="78" t="str">
        <f t="shared" si="21"/>
        <v xml:space="preserve"> </v>
      </c>
      <c r="AR15" s="79" t="str">
        <f t="shared" si="22"/>
        <v>n/s</v>
      </c>
      <c r="AS15" s="77" t="s">
        <v>145</v>
      </c>
      <c r="AT15" s="78" t="str">
        <f t="shared" si="23"/>
        <v xml:space="preserve"> </v>
      </c>
      <c r="AU15" s="79" t="str">
        <f t="shared" si="24"/>
        <v>n/s</v>
      </c>
      <c r="AV15" s="78" t="str">
        <f t="shared" si="25"/>
        <v xml:space="preserve"> </v>
      </c>
      <c r="AW15" s="79" t="str">
        <f t="shared" si="26"/>
        <v>n/s</v>
      </c>
      <c r="AX15" s="99" t="s">
        <v>145</v>
      </c>
      <c r="AY15" s="78" t="str">
        <f t="shared" si="27"/>
        <v xml:space="preserve"> </v>
      </c>
      <c r="AZ15" s="79" t="str">
        <f t="shared" si="28"/>
        <v>n/s</v>
      </c>
      <c r="BA15" s="78" t="str">
        <f t="shared" si="29"/>
        <v xml:space="preserve"> </v>
      </c>
      <c r="BB15" s="79" t="str">
        <f t="shared" si="30"/>
        <v>n/s</v>
      </c>
      <c r="BC15" s="77" t="s">
        <v>145</v>
      </c>
      <c r="BD15" s="78" t="str">
        <f t="shared" si="31"/>
        <v xml:space="preserve"> </v>
      </c>
      <c r="BE15" s="79" t="str">
        <f t="shared" si="32"/>
        <v>n/s</v>
      </c>
      <c r="BF15" s="78" t="str">
        <f t="shared" si="33"/>
        <v xml:space="preserve"> </v>
      </c>
      <c r="BG15" s="79" t="str">
        <f t="shared" si="34"/>
        <v>n/s</v>
      </c>
      <c r="BH15" s="77" t="s">
        <v>145</v>
      </c>
      <c r="BI15" s="78" t="str">
        <f t="shared" si="35"/>
        <v xml:space="preserve"> </v>
      </c>
      <c r="BJ15" s="79" t="str">
        <f t="shared" si="36"/>
        <v>n/s</v>
      </c>
      <c r="BK15" s="78" t="str">
        <f t="shared" si="37"/>
        <v xml:space="preserve"> </v>
      </c>
      <c r="BL15" s="79" t="str">
        <f t="shared" si="38"/>
        <v>n/s</v>
      </c>
      <c r="BM15" s="99"/>
      <c r="BN15" s="78" t="str">
        <f t="shared" si="39"/>
        <v/>
      </c>
      <c r="BO15" s="79">
        <f t="shared" si="40"/>
        <v>0</v>
      </c>
      <c r="BP15" s="78" t="str">
        <f t="shared" si="41"/>
        <v xml:space="preserve"> </v>
      </c>
      <c r="BQ15" s="79" t="e">
        <f t="shared" si="42"/>
        <v>#VALUE!</v>
      </c>
      <c r="BR15" s="77"/>
      <c r="BS15" s="78" t="str">
        <f t="shared" si="43"/>
        <v/>
      </c>
      <c r="BT15" s="79">
        <f t="shared" si="44"/>
        <v>0</v>
      </c>
      <c r="BU15" s="78" t="str">
        <f t="shared" si="45"/>
        <v xml:space="preserve"> </v>
      </c>
      <c r="BV15" s="79" t="e">
        <f t="shared" si="46"/>
        <v>#VALUE!</v>
      </c>
      <c r="BW15" s="33"/>
      <c r="BX15" s="80">
        <f t="shared" si="47"/>
        <v>10</v>
      </c>
      <c r="BY15" s="81" t="str">
        <f t="shared" si="48"/>
        <v>n/f</v>
      </c>
      <c r="BZ15" s="96">
        <f t="shared" si="49"/>
        <v>0.25</v>
      </c>
      <c r="CA15" s="83">
        <v>11</v>
      </c>
      <c r="CB15" s="83">
        <f t="shared" si="100"/>
        <v>17</v>
      </c>
      <c r="CC15" s="81" t="str">
        <f t="shared" si="50"/>
        <v>n/s</v>
      </c>
      <c r="CD15" s="96">
        <f t="shared" si="51"/>
        <v>0</v>
      </c>
      <c r="CE15" s="82">
        <f t="shared" si="52"/>
        <v>0.25</v>
      </c>
      <c r="CF15" s="111">
        <f t="shared" si="53"/>
        <v>19</v>
      </c>
      <c r="CG15" s="112">
        <f t="shared" si="54"/>
        <v>24</v>
      </c>
      <c r="CH15" s="83">
        <v>11</v>
      </c>
      <c r="CI15" s="83">
        <f t="shared" si="101"/>
        <v>7</v>
      </c>
      <c r="CJ15" s="81" t="str">
        <f t="shared" si="55"/>
        <v>n/s</v>
      </c>
      <c r="CK15" s="174">
        <f t="shared" si="102"/>
        <v>0</v>
      </c>
      <c r="CL15" s="82">
        <f t="shared" si="56"/>
        <v>0.25</v>
      </c>
      <c r="CM15" s="111">
        <f t="shared" si="57"/>
        <v>24</v>
      </c>
      <c r="CN15" s="112">
        <f t="shared" si="58"/>
        <v>40</v>
      </c>
      <c r="CO15" s="83">
        <v>11</v>
      </c>
      <c r="CP15" s="83">
        <f t="shared" si="103"/>
        <v>9</v>
      </c>
      <c r="CQ15" s="81" t="str">
        <f t="shared" si="59"/>
        <v>n/s</v>
      </c>
      <c r="CR15" s="96">
        <f t="shared" si="60"/>
        <v>0</v>
      </c>
      <c r="CS15" s="82">
        <f t="shared" si="61"/>
        <v>0.25</v>
      </c>
      <c r="CT15" s="111">
        <f t="shared" si="62"/>
        <v>25</v>
      </c>
      <c r="CU15" s="112">
        <f t="shared" si="63"/>
        <v>47</v>
      </c>
      <c r="CV15" s="83">
        <v>11</v>
      </c>
      <c r="CW15" s="83">
        <f t="shared" si="104"/>
        <v>13</v>
      </c>
      <c r="CX15" s="81" t="str">
        <f t="shared" si="64"/>
        <v>n/s</v>
      </c>
      <c r="CY15" s="96">
        <f t="shared" si="65"/>
        <v>0</v>
      </c>
      <c r="CZ15" s="82">
        <f t="shared" si="66"/>
        <v>0.25</v>
      </c>
      <c r="DA15" s="111">
        <f t="shared" si="67"/>
        <v>25</v>
      </c>
      <c r="DB15" s="112">
        <f t="shared" si="68"/>
        <v>58</v>
      </c>
      <c r="DC15" s="83">
        <v>11</v>
      </c>
      <c r="DD15" s="83">
        <f t="shared" si="105"/>
        <v>11</v>
      </c>
      <c r="DE15" s="81" t="str">
        <f t="shared" si="69"/>
        <v>n/s</v>
      </c>
      <c r="DF15" s="96">
        <f t="shared" si="70"/>
        <v>0</v>
      </c>
      <c r="DG15" s="82">
        <f t="shared" si="71"/>
        <v>0.25</v>
      </c>
      <c r="DH15" s="111">
        <f t="shared" si="72"/>
        <v>25</v>
      </c>
      <c r="DI15" s="112">
        <f t="shared" si="73"/>
        <v>62</v>
      </c>
      <c r="DJ15" s="83">
        <v>11</v>
      </c>
      <c r="DK15" s="83">
        <f t="shared" si="106"/>
        <v>12</v>
      </c>
      <c r="DL15" s="81" t="str">
        <f t="shared" si="74"/>
        <v>n/s</v>
      </c>
      <c r="DM15" s="96">
        <f t="shared" si="75"/>
        <v>0</v>
      </c>
      <c r="DN15" s="82">
        <f t="shared" si="76"/>
        <v>0.25</v>
      </c>
      <c r="DO15" s="111">
        <f t="shared" si="77"/>
        <v>26</v>
      </c>
      <c r="DP15" s="112">
        <f t="shared" si="78"/>
        <v>71</v>
      </c>
      <c r="DQ15" s="112">
        <v>11</v>
      </c>
      <c r="DR15" s="83">
        <f t="shared" si="107"/>
        <v>14</v>
      </c>
      <c r="DS15" s="81" t="str">
        <f t="shared" si="79"/>
        <v>n/s</v>
      </c>
      <c r="DT15" s="82">
        <f t="shared" si="108"/>
        <v>0</v>
      </c>
      <c r="DU15" s="82">
        <f t="shared" si="80"/>
        <v>0.25</v>
      </c>
      <c r="DV15" s="84">
        <f t="shared" si="81"/>
        <v>27</v>
      </c>
      <c r="DW15" s="112">
        <f t="shared" si="82"/>
        <v>78</v>
      </c>
      <c r="DX15" s="83">
        <v>11</v>
      </c>
      <c r="DY15" s="83">
        <f t="shared" si="109"/>
        <v>14</v>
      </c>
      <c r="DZ15" s="81" t="e">
        <f t="shared" si="83"/>
        <v>#VALUE!</v>
      </c>
      <c r="EA15" s="96" t="str">
        <f t="shared" si="110"/>
        <v xml:space="preserve"> </v>
      </c>
      <c r="EB15" s="82" t="str">
        <f t="shared" si="84"/>
        <v xml:space="preserve"> </v>
      </c>
      <c r="EC15" s="84" t="str">
        <f t="shared" si="85"/>
        <v xml:space="preserve"> </v>
      </c>
      <c r="ED15" s="112" t="str">
        <f t="shared" si="86"/>
        <v xml:space="preserve"> </v>
      </c>
      <c r="EE15" s="83">
        <v>11</v>
      </c>
      <c r="EF15" s="83">
        <f t="shared" si="111"/>
        <v>-10</v>
      </c>
      <c r="EG15" s="81" t="e">
        <f t="shared" si="87"/>
        <v>#VALUE!</v>
      </c>
      <c r="EH15" s="96" t="str">
        <f t="shared" si="112"/>
        <v xml:space="preserve"> </v>
      </c>
      <c r="EI15" s="82" t="str">
        <f t="shared" si="88"/>
        <v xml:space="preserve"> </v>
      </c>
      <c r="EJ15" s="84" t="str">
        <f t="shared" si="89"/>
        <v xml:space="preserve"> </v>
      </c>
      <c r="EK15" s="112" t="str">
        <f t="shared" si="90"/>
        <v xml:space="preserve"> </v>
      </c>
      <c r="EL15" s="83">
        <v>11</v>
      </c>
      <c r="EM15" s="83">
        <f t="shared" si="113"/>
        <v>-10</v>
      </c>
      <c r="EN15" s="86">
        <f t="shared" si="91"/>
        <v>-0.25</v>
      </c>
      <c r="EO15" s="65">
        <v>1</v>
      </c>
      <c r="EP15" s="87">
        <f t="shared" si="92"/>
        <v>1</v>
      </c>
      <c r="EQ15" s="88">
        <f t="shared" si="93"/>
        <v>27</v>
      </c>
      <c r="ER15" s="89">
        <f t="shared" si="94"/>
        <v>177</v>
      </c>
      <c r="ES15" s="90">
        <f t="shared" si="95"/>
        <v>77</v>
      </c>
      <c r="ET15" s="91">
        <v>11</v>
      </c>
      <c r="EU15" s="91">
        <v>1</v>
      </c>
      <c r="EV15" s="84">
        <f t="shared" si="96"/>
        <v>27</v>
      </c>
      <c r="EW15" s="92" t="str">
        <f t="shared" si="97"/>
        <v>Александр Раткин</v>
      </c>
      <c r="EX15" s="93">
        <f t="shared" si="98"/>
        <v>10</v>
      </c>
    </row>
    <row r="16" spans="1:154" ht="15">
      <c r="A16" s="66">
        <v>12</v>
      </c>
      <c r="B16" s="48" t="s">
        <v>79</v>
      </c>
      <c r="C16" s="67">
        <v>19.100000000000001</v>
      </c>
      <c r="D16" s="67">
        <v>6.25</v>
      </c>
      <c r="E16" s="67">
        <v>18</v>
      </c>
      <c r="F16" s="67">
        <v>6.25</v>
      </c>
      <c r="G16" s="67">
        <v>14.51</v>
      </c>
      <c r="H16" s="67">
        <v>2</v>
      </c>
      <c r="I16" s="68">
        <v>14</v>
      </c>
      <c r="J16" s="69">
        <f t="shared" si="115"/>
        <v>115.9375</v>
      </c>
      <c r="K16" s="70">
        <f t="shared" si="0"/>
        <v>52.392690000000002</v>
      </c>
      <c r="L16" s="70">
        <f t="shared" si="114"/>
        <v>51.066176470588232</v>
      </c>
      <c r="M16" s="48"/>
      <c r="N16" s="48"/>
      <c r="O16" s="116" t="s">
        <v>121</v>
      </c>
      <c r="P16" s="95" t="s">
        <v>77</v>
      </c>
      <c r="Q16" s="73">
        <f t="shared" si="2"/>
        <v>52.392690000000002</v>
      </c>
      <c r="R16" s="73">
        <f t="shared" si="3"/>
        <v>51.066176470588232</v>
      </c>
      <c r="S16" s="74">
        <v>1</v>
      </c>
      <c r="T16" s="74" t="s">
        <v>74</v>
      </c>
      <c r="U16" s="117">
        <v>19</v>
      </c>
      <c r="V16" s="76">
        <f t="shared" si="4"/>
        <v>0.99931198428983492</v>
      </c>
      <c r="W16" s="76">
        <f t="shared" si="5"/>
        <v>0.99939211040838372</v>
      </c>
      <c r="X16" s="76">
        <f t="shared" si="6"/>
        <v>0.99759124001993704</v>
      </c>
      <c r="Y16" s="99" t="s">
        <v>146</v>
      </c>
      <c r="Z16" s="78" t="str">
        <f t="shared" si="7"/>
        <v xml:space="preserve"> </v>
      </c>
      <c r="AA16" s="79" t="str">
        <f t="shared" si="8"/>
        <v>n/f</v>
      </c>
      <c r="AB16" s="78" t="str">
        <f t="shared" si="9"/>
        <v xml:space="preserve"> </v>
      </c>
      <c r="AC16" s="79" t="str">
        <f t="shared" si="10"/>
        <v>n/f</v>
      </c>
      <c r="AD16" s="77" t="s">
        <v>145</v>
      </c>
      <c r="AE16" s="78" t="str">
        <f t="shared" si="11"/>
        <v xml:space="preserve"> </v>
      </c>
      <c r="AF16" s="79" t="str">
        <f t="shared" si="12"/>
        <v>n/s</v>
      </c>
      <c r="AG16" s="78" t="str">
        <f t="shared" si="13"/>
        <v xml:space="preserve"> </v>
      </c>
      <c r="AH16" s="79" t="str">
        <f t="shared" si="14"/>
        <v>n/s</v>
      </c>
      <c r="AI16" s="77" t="s">
        <v>145</v>
      </c>
      <c r="AJ16" s="78" t="str">
        <f t="shared" si="15"/>
        <v xml:space="preserve"> </v>
      </c>
      <c r="AK16" s="79" t="str">
        <f t="shared" si="16"/>
        <v>n/s</v>
      </c>
      <c r="AL16" s="78" t="str">
        <f t="shared" si="17"/>
        <v xml:space="preserve"> </v>
      </c>
      <c r="AM16" s="79" t="str">
        <f t="shared" si="18"/>
        <v>n/s</v>
      </c>
      <c r="AN16" s="77" t="s">
        <v>145</v>
      </c>
      <c r="AO16" s="78" t="str">
        <f t="shared" si="19"/>
        <v xml:space="preserve"> </v>
      </c>
      <c r="AP16" s="79" t="str">
        <f t="shared" si="20"/>
        <v>n/s</v>
      </c>
      <c r="AQ16" s="78" t="str">
        <f t="shared" si="21"/>
        <v xml:space="preserve"> </v>
      </c>
      <c r="AR16" s="79" t="str">
        <f t="shared" si="22"/>
        <v>n/s</v>
      </c>
      <c r="AS16" s="77" t="s">
        <v>145</v>
      </c>
      <c r="AT16" s="78" t="str">
        <f t="shared" si="23"/>
        <v xml:space="preserve"> </v>
      </c>
      <c r="AU16" s="79" t="str">
        <f t="shared" si="24"/>
        <v>n/s</v>
      </c>
      <c r="AV16" s="78" t="str">
        <f t="shared" si="25"/>
        <v xml:space="preserve"> </v>
      </c>
      <c r="AW16" s="79" t="str">
        <f t="shared" si="26"/>
        <v>n/s</v>
      </c>
      <c r="AX16" s="77" t="s">
        <v>145</v>
      </c>
      <c r="AY16" s="78" t="str">
        <f t="shared" si="27"/>
        <v xml:space="preserve"> </v>
      </c>
      <c r="AZ16" s="79" t="str">
        <f t="shared" si="28"/>
        <v>n/s</v>
      </c>
      <c r="BA16" s="78" t="str">
        <f t="shared" si="29"/>
        <v xml:space="preserve"> </v>
      </c>
      <c r="BB16" s="79" t="str">
        <f t="shared" si="30"/>
        <v>n/s</v>
      </c>
      <c r="BC16" s="77" t="s">
        <v>145</v>
      </c>
      <c r="BD16" s="78" t="str">
        <f t="shared" si="31"/>
        <v xml:space="preserve"> </v>
      </c>
      <c r="BE16" s="79" t="str">
        <f t="shared" si="32"/>
        <v>n/s</v>
      </c>
      <c r="BF16" s="78" t="str">
        <f t="shared" si="33"/>
        <v xml:space="preserve"> </v>
      </c>
      <c r="BG16" s="79" t="str">
        <f t="shared" si="34"/>
        <v>n/s</v>
      </c>
      <c r="BH16" s="77" t="s">
        <v>145</v>
      </c>
      <c r="BI16" s="78" t="str">
        <f t="shared" si="35"/>
        <v xml:space="preserve"> </v>
      </c>
      <c r="BJ16" s="79" t="str">
        <f t="shared" si="36"/>
        <v>n/s</v>
      </c>
      <c r="BK16" s="78" t="str">
        <f t="shared" si="37"/>
        <v xml:space="preserve"> </v>
      </c>
      <c r="BL16" s="79" t="str">
        <f t="shared" si="38"/>
        <v>n/s</v>
      </c>
      <c r="BM16" s="77"/>
      <c r="BN16" s="78" t="str">
        <f t="shared" si="39"/>
        <v/>
      </c>
      <c r="BO16" s="79">
        <f t="shared" si="40"/>
        <v>0</v>
      </c>
      <c r="BP16" s="78" t="str">
        <f t="shared" si="41"/>
        <v xml:space="preserve"> </v>
      </c>
      <c r="BQ16" s="79" t="e">
        <f t="shared" si="42"/>
        <v>#VALUE!</v>
      </c>
      <c r="BR16" s="77"/>
      <c r="BS16" s="78" t="str">
        <f t="shared" si="43"/>
        <v/>
      </c>
      <c r="BT16" s="79">
        <f t="shared" si="44"/>
        <v>0</v>
      </c>
      <c r="BU16" s="78" t="str">
        <f t="shared" si="45"/>
        <v xml:space="preserve"> </v>
      </c>
      <c r="BV16" s="79" t="e">
        <f t="shared" si="46"/>
        <v>#VALUE!</v>
      </c>
      <c r="BW16" s="33"/>
      <c r="BX16" s="80">
        <f t="shared" si="47"/>
        <v>19</v>
      </c>
      <c r="BY16" s="81" t="str">
        <f t="shared" si="48"/>
        <v>n/f</v>
      </c>
      <c r="BZ16" s="96">
        <f t="shared" si="49"/>
        <v>0.25</v>
      </c>
      <c r="CA16" s="83">
        <v>12</v>
      </c>
      <c r="CB16" s="83">
        <f t="shared" si="100"/>
        <v>16</v>
      </c>
      <c r="CC16" s="81" t="str">
        <f t="shared" si="50"/>
        <v>n/s</v>
      </c>
      <c r="CD16" s="96">
        <f t="shared" si="51"/>
        <v>0</v>
      </c>
      <c r="CE16" s="82">
        <f t="shared" si="52"/>
        <v>0.25</v>
      </c>
      <c r="CF16" s="111">
        <f t="shared" si="53"/>
        <v>19</v>
      </c>
      <c r="CG16" s="112">
        <f t="shared" si="54"/>
        <v>21</v>
      </c>
      <c r="CH16" s="83">
        <v>12</v>
      </c>
      <c r="CI16" s="83">
        <f t="shared" si="101"/>
        <v>6</v>
      </c>
      <c r="CJ16" s="81" t="str">
        <f t="shared" si="55"/>
        <v>n/s</v>
      </c>
      <c r="CK16" s="174">
        <f t="shared" si="102"/>
        <v>0</v>
      </c>
      <c r="CL16" s="82">
        <f t="shared" si="56"/>
        <v>0.25</v>
      </c>
      <c r="CM16" s="111">
        <f t="shared" si="57"/>
        <v>24</v>
      </c>
      <c r="CN16" s="112">
        <f t="shared" si="58"/>
        <v>29</v>
      </c>
      <c r="CO16" s="83">
        <v>12</v>
      </c>
      <c r="CP16" s="83">
        <f t="shared" si="103"/>
        <v>8</v>
      </c>
      <c r="CQ16" s="81" t="str">
        <f t="shared" si="59"/>
        <v>n/s</v>
      </c>
      <c r="CR16" s="96">
        <f t="shared" si="60"/>
        <v>0</v>
      </c>
      <c r="CS16" s="82">
        <f t="shared" si="61"/>
        <v>0.25</v>
      </c>
      <c r="CT16" s="111">
        <f t="shared" si="62"/>
        <v>25</v>
      </c>
      <c r="CU16" s="112">
        <f t="shared" si="63"/>
        <v>31.25</v>
      </c>
      <c r="CV16" s="83">
        <v>12</v>
      </c>
      <c r="CW16" s="83">
        <f t="shared" si="104"/>
        <v>12</v>
      </c>
      <c r="CX16" s="81" t="str">
        <f t="shared" si="64"/>
        <v>n/s</v>
      </c>
      <c r="CY16" s="96">
        <f t="shared" si="65"/>
        <v>0</v>
      </c>
      <c r="CZ16" s="82">
        <f t="shared" si="66"/>
        <v>0.25</v>
      </c>
      <c r="DA16" s="111">
        <f t="shared" si="67"/>
        <v>25</v>
      </c>
      <c r="DB16" s="112">
        <f t="shared" si="68"/>
        <v>36.25</v>
      </c>
      <c r="DC16" s="83">
        <v>12</v>
      </c>
      <c r="DD16" s="83">
        <f t="shared" si="105"/>
        <v>10</v>
      </c>
      <c r="DE16" s="81" t="str">
        <f t="shared" si="69"/>
        <v>n/s</v>
      </c>
      <c r="DF16" s="96">
        <f t="shared" si="70"/>
        <v>0</v>
      </c>
      <c r="DG16" s="82">
        <f t="shared" si="71"/>
        <v>0.25</v>
      </c>
      <c r="DH16" s="111">
        <f t="shared" si="72"/>
        <v>25</v>
      </c>
      <c r="DI16" s="112">
        <f t="shared" si="73"/>
        <v>45.25</v>
      </c>
      <c r="DJ16" s="83">
        <v>12</v>
      </c>
      <c r="DK16" s="83">
        <f t="shared" si="106"/>
        <v>11</v>
      </c>
      <c r="DL16" s="81" t="str">
        <f t="shared" si="74"/>
        <v>n/s</v>
      </c>
      <c r="DM16" s="96">
        <f t="shared" si="75"/>
        <v>0</v>
      </c>
      <c r="DN16" s="82">
        <f t="shared" si="76"/>
        <v>0.25</v>
      </c>
      <c r="DO16" s="111">
        <f t="shared" si="77"/>
        <v>26</v>
      </c>
      <c r="DP16" s="112">
        <f t="shared" si="78"/>
        <v>60.25</v>
      </c>
      <c r="DQ16" s="112">
        <v>12</v>
      </c>
      <c r="DR16" s="83">
        <f t="shared" si="107"/>
        <v>13</v>
      </c>
      <c r="DS16" s="81" t="str">
        <f t="shared" si="79"/>
        <v>n/s</v>
      </c>
      <c r="DT16" s="82">
        <f t="shared" si="108"/>
        <v>0</v>
      </c>
      <c r="DU16" s="82">
        <f t="shared" si="80"/>
        <v>0.25</v>
      </c>
      <c r="DV16" s="84">
        <f t="shared" si="81"/>
        <v>27</v>
      </c>
      <c r="DW16" s="112">
        <f t="shared" si="82"/>
        <v>70.75</v>
      </c>
      <c r="DX16" s="83">
        <v>12</v>
      </c>
      <c r="DY16" s="83">
        <f t="shared" si="109"/>
        <v>13</v>
      </c>
      <c r="DZ16" s="81" t="e">
        <f t="shared" si="83"/>
        <v>#VALUE!</v>
      </c>
      <c r="EA16" s="96" t="str">
        <f t="shared" si="110"/>
        <v xml:space="preserve"> </v>
      </c>
      <c r="EB16" s="82" t="str">
        <f t="shared" si="84"/>
        <v xml:space="preserve"> </v>
      </c>
      <c r="EC16" s="84" t="str">
        <f t="shared" si="85"/>
        <v xml:space="preserve"> </v>
      </c>
      <c r="ED16" s="112" t="str">
        <f t="shared" si="86"/>
        <v xml:space="preserve"> </v>
      </c>
      <c r="EE16" s="83">
        <v>12</v>
      </c>
      <c r="EF16" s="83">
        <f t="shared" si="111"/>
        <v>-11</v>
      </c>
      <c r="EG16" s="81" t="e">
        <f t="shared" si="87"/>
        <v>#VALUE!</v>
      </c>
      <c r="EH16" s="96" t="str">
        <f t="shared" si="112"/>
        <v xml:space="preserve"> </v>
      </c>
      <c r="EI16" s="82" t="str">
        <f t="shared" si="88"/>
        <v xml:space="preserve"> </v>
      </c>
      <c r="EJ16" s="84" t="str">
        <f t="shared" si="89"/>
        <v xml:space="preserve"> </v>
      </c>
      <c r="EK16" s="112" t="str">
        <f t="shared" si="90"/>
        <v xml:space="preserve"> </v>
      </c>
      <c r="EL16" s="83">
        <v>12</v>
      </c>
      <c r="EM16" s="83">
        <f t="shared" si="113"/>
        <v>-11</v>
      </c>
      <c r="EN16" s="86">
        <f t="shared" si="91"/>
        <v>-0.25</v>
      </c>
      <c r="EO16" s="65"/>
      <c r="EP16" s="87">
        <f t="shared" si="92"/>
        <v>0</v>
      </c>
      <c r="EQ16" s="88">
        <f t="shared" si="93"/>
        <v>28</v>
      </c>
      <c r="ER16" s="89">
        <f t="shared" si="94"/>
        <v>177</v>
      </c>
      <c r="ES16" s="90">
        <f t="shared" si="95"/>
        <v>70.5</v>
      </c>
      <c r="ET16" s="91">
        <v>12</v>
      </c>
      <c r="EU16" s="91">
        <v>1</v>
      </c>
      <c r="EV16" s="84">
        <f t="shared" si="96"/>
        <v>28</v>
      </c>
      <c r="EW16" s="92" t="str">
        <f t="shared" si="97"/>
        <v>Иван Богданов</v>
      </c>
      <c r="EX16" s="93">
        <f t="shared" si="98"/>
        <v>19</v>
      </c>
    </row>
    <row r="17" spans="1:154" ht="15">
      <c r="A17" s="66">
        <v>13</v>
      </c>
      <c r="B17" s="48" t="s">
        <v>79</v>
      </c>
      <c r="C17" s="67">
        <v>19.100000000000001</v>
      </c>
      <c r="D17" s="67">
        <v>6.25</v>
      </c>
      <c r="E17" s="67">
        <v>18</v>
      </c>
      <c r="F17" s="67">
        <v>6.25</v>
      </c>
      <c r="G17" s="67">
        <v>14.51</v>
      </c>
      <c r="H17" s="67">
        <v>2</v>
      </c>
      <c r="I17" s="68">
        <v>14</v>
      </c>
      <c r="J17" s="69">
        <f t="shared" si="115"/>
        <v>115.9375</v>
      </c>
      <c r="K17" s="70">
        <f t="shared" si="0"/>
        <v>52.392690000000002</v>
      </c>
      <c r="L17" s="70">
        <f t="shared" si="114"/>
        <v>51.066176470588232</v>
      </c>
      <c r="M17" s="48"/>
      <c r="N17" s="48"/>
      <c r="O17" s="116" t="s">
        <v>122</v>
      </c>
      <c r="P17" s="72" t="s">
        <v>119</v>
      </c>
      <c r="Q17" s="73">
        <f t="shared" si="2"/>
        <v>52.392690000000002</v>
      </c>
      <c r="R17" s="73">
        <f t="shared" si="3"/>
        <v>51.066176470588232</v>
      </c>
      <c r="S17" s="74">
        <v>1</v>
      </c>
      <c r="T17" s="74" t="s">
        <v>74</v>
      </c>
      <c r="U17" s="75">
        <v>8</v>
      </c>
      <c r="V17" s="76">
        <f t="shared" si="4"/>
        <v>0.99931198428983492</v>
      </c>
      <c r="W17" s="76">
        <f t="shared" si="5"/>
        <v>0.99939211040838372</v>
      </c>
      <c r="X17" s="76">
        <f t="shared" si="6"/>
        <v>0.99759124001993704</v>
      </c>
      <c r="Y17" s="99" t="s">
        <v>146</v>
      </c>
      <c r="Z17" s="78" t="str">
        <f t="shared" si="7"/>
        <v xml:space="preserve"> </v>
      </c>
      <c r="AA17" s="79" t="str">
        <f t="shared" si="8"/>
        <v>n/f</v>
      </c>
      <c r="AB17" s="78" t="str">
        <f t="shared" si="9"/>
        <v xml:space="preserve"> </v>
      </c>
      <c r="AC17" s="79" t="str">
        <f t="shared" si="10"/>
        <v>n/f</v>
      </c>
      <c r="AD17" s="77" t="s">
        <v>145</v>
      </c>
      <c r="AE17" s="78" t="str">
        <f t="shared" si="11"/>
        <v xml:space="preserve"> </v>
      </c>
      <c r="AF17" s="79" t="str">
        <f t="shared" si="12"/>
        <v>n/s</v>
      </c>
      <c r="AG17" s="78" t="str">
        <f t="shared" si="13"/>
        <v xml:space="preserve"> </v>
      </c>
      <c r="AH17" s="79" t="str">
        <f t="shared" si="14"/>
        <v>n/s</v>
      </c>
      <c r="AI17" s="77" t="s">
        <v>146</v>
      </c>
      <c r="AJ17" s="78" t="str">
        <f t="shared" si="15"/>
        <v xml:space="preserve"> </v>
      </c>
      <c r="AK17" s="79" t="str">
        <f t="shared" si="16"/>
        <v>n/f</v>
      </c>
      <c r="AL17" s="78" t="str">
        <f t="shared" si="17"/>
        <v xml:space="preserve"> </v>
      </c>
      <c r="AM17" s="79" t="str">
        <f t="shared" si="18"/>
        <v>n/f</v>
      </c>
      <c r="AN17" s="77">
        <v>0.74537037037037035</v>
      </c>
      <c r="AO17" s="78">
        <f t="shared" si="19"/>
        <v>8.564814814814814E-2</v>
      </c>
      <c r="AP17" s="102">
        <f t="shared" si="20"/>
        <v>7</v>
      </c>
      <c r="AQ17" s="78">
        <f t="shared" si="21"/>
        <v>8.5596083530347672E-2</v>
      </c>
      <c r="AR17" s="79">
        <f t="shared" si="22"/>
        <v>7</v>
      </c>
      <c r="AS17" s="77">
        <v>0.80569444444444438</v>
      </c>
      <c r="AT17" s="78">
        <f t="shared" si="23"/>
        <v>4.527777777777775E-2</v>
      </c>
      <c r="AU17" s="79">
        <f t="shared" si="24"/>
        <v>12</v>
      </c>
      <c r="AV17" s="78">
        <f t="shared" si="25"/>
        <v>4.5168714478680455E-2</v>
      </c>
      <c r="AW17" s="79">
        <f t="shared" si="26"/>
        <v>12</v>
      </c>
      <c r="AX17" s="77">
        <v>0.73844907407407412</v>
      </c>
      <c r="AY17" s="78">
        <f t="shared" si="27"/>
        <v>8.5671296296296329E-2</v>
      </c>
      <c r="AZ17" s="102">
        <f t="shared" si="28"/>
        <v>13</v>
      </c>
      <c r="BA17" s="78">
        <f t="shared" si="29"/>
        <v>8.5464934706337689E-2</v>
      </c>
      <c r="BB17" s="79">
        <f t="shared" si="30"/>
        <v>12</v>
      </c>
      <c r="BC17" s="77">
        <v>0.70909722222222227</v>
      </c>
      <c r="BD17" s="78">
        <f t="shared" si="31"/>
        <v>0.27854166666666669</v>
      </c>
      <c r="BE17" s="102">
        <f t="shared" si="32"/>
        <v>13</v>
      </c>
      <c r="BF17" s="78">
        <f t="shared" si="33"/>
        <v>0.27787072664721996</v>
      </c>
      <c r="BG17" s="79">
        <f t="shared" si="34"/>
        <v>13</v>
      </c>
      <c r="BH17" s="77">
        <v>0.56092592592592594</v>
      </c>
      <c r="BI17" s="78">
        <f t="shared" si="35"/>
        <v>0.13245370370370374</v>
      </c>
      <c r="BJ17" s="102">
        <f t="shared" si="36"/>
        <v>17</v>
      </c>
      <c r="BK17" s="78">
        <f t="shared" si="37"/>
        <v>0.13237318647585122</v>
      </c>
      <c r="BL17" s="79">
        <f t="shared" si="38"/>
        <v>17</v>
      </c>
      <c r="BM17" s="77"/>
      <c r="BN17" s="78" t="str">
        <f t="shared" si="39"/>
        <v/>
      </c>
      <c r="BO17" s="102">
        <f t="shared" si="40"/>
        <v>0</v>
      </c>
      <c r="BP17" s="78" t="str">
        <f t="shared" si="41"/>
        <v xml:space="preserve"> </v>
      </c>
      <c r="BQ17" s="79" t="e">
        <f t="shared" si="42"/>
        <v>#VALUE!</v>
      </c>
      <c r="BR17" s="77"/>
      <c r="BS17" s="78" t="str">
        <f t="shared" si="43"/>
        <v/>
      </c>
      <c r="BT17" s="79">
        <f t="shared" si="44"/>
        <v>0</v>
      </c>
      <c r="BU17" s="78" t="str">
        <f t="shared" si="45"/>
        <v xml:space="preserve"> </v>
      </c>
      <c r="BV17" s="79" t="e">
        <f t="shared" si="46"/>
        <v>#VALUE!</v>
      </c>
      <c r="BW17" s="33"/>
      <c r="BX17" s="80">
        <f t="shared" si="47"/>
        <v>8</v>
      </c>
      <c r="BY17" s="81" t="str">
        <f t="shared" si="48"/>
        <v>n/f</v>
      </c>
      <c r="BZ17" s="96">
        <f t="shared" si="49"/>
        <v>0.25</v>
      </c>
      <c r="CA17" s="83">
        <v>13</v>
      </c>
      <c r="CB17" s="83">
        <f t="shared" si="100"/>
        <v>15</v>
      </c>
      <c r="CC17" s="81" t="str">
        <f t="shared" si="50"/>
        <v>n/s</v>
      </c>
      <c r="CD17" s="96">
        <f t="shared" si="51"/>
        <v>0</v>
      </c>
      <c r="CE17" s="82">
        <f t="shared" si="52"/>
        <v>0.25</v>
      </c>
      <c r="CF17" s="111">
        <f t="shared" si="53"/>
        <v>19</v>
      </c>
      <c r="CG17" s="112">
        <f t="shared" si="54"/>
        <v>17</v>
      </c>
      <c r="CH17" s="83">
        <v>13</v>
      </c>
      <c r="CI17" s="83">
        <f t="shared" si="101"/>
        <v>5</v>
      </c>
      <c r="CJ17" s="81" t="str">
        <f t="shared" si="55"/>
        <v>n/f</v>
      </c>
      <c r="CK17" s="174">
        <f t="shared" si="102"/>
        <v>0.5</v>
      </c>
      <c r="CL17" s="82">
        <f t="shared" si="56"/>
        <v>0.75</v>
      </c>
      <c r="CM17" s="111">
        <f t="shared" si="57"/>
        <v>20</v>
      </c>
      <c r="CN17" s="112">
        <f t="shared" si="58"/>
        <v>23.25</v>
      </c>
      <c r="CO17" s="83">
        <v>13</v>
      </c>
      <c r="CP17" s="83">
        <f t="shared" si="103"/>
        <v>7</v>
      </c>
      <c r="CQ17" s="81">
        <f t="shared" si="59"/>
        <v>7</v>
      </c>
      <c r="CR17" s="96">
        <f t="shared" si="60"/>
        <v>17</v>
      </c>
      <c r="CS17" s="82">
        <f t="shared" si="61"/>
        <v>17.75</v>
      </c>
      <c r="CT17" s="111">
        <f t="shared" si="62"/>
        <v>17</v>
      </c>
      <c r="CU17" s="112">
        <f t="shared" si="63"/>
        <v>29</v>
      </c>
      <c r="CV17" s="83">
        <v>13</v>
      </c>
      <c r="CW17" s="83">
        <f t="shared" si="104"/>
        <v>11</v>
      </c>
      <c r="CX17" s="81">
        <f t="shared" si="64"/>
        <v>12</v>
      </c>
      <c r="CY17" s="96">
        <f t="shared" si="65"/>
        <v>10</v>
      </c>
      <c r="CZ17" s="82">
        <f t="shared" si="66"/>
        <v>27.75</v>
      </c>
      <c r="DA17" s="111">
        <f t="shared" si="67"/>
        <v>17</v>
      </c>
      <c r="DB17" s="112">
        <f t="shared" si="68"/>
        <v>32.75</v>
      </c>
      <c r="DC17" s="83">
        <v>13</v>
      </c>
      <c r="DD17" s="83">
        <f t="shared" si="105"/>
        <v>9</v>
      </c>
      <c r="DE17" s="81">
        <f t="shared" si="69"/>
        <v>12</v>
      </c>
      <c r="DF17" s="96">
        <f t="shared" si="70"/>
        <v>11</v>
      </c>
      <c r="DG17" s="82">
        <f t="shared" si="71"/>
        <v>38.75</v>
      </c>
      <c r="DH17" s="111">
        <f t="shared" si="72"/>
        <v>15</v>
      </c>
      <c r="DI17" s="112">
        <f t="shared" si="73"/>
        <v>41.25</v>
      </c>
      <c r="DJ17" s="83">
        <v>13</v>
      </c>
      <c r="DK17" s="83">
        <f t="shared" si="106"/>
        <v>10</v>
      </c>
      <c r="DL17" s="81">
        <f t="shared" si="74"/>
        <v>13</v>
      </c>
      <c r="DM17" s="96">
        <f t="shared" si="75"/>
        <v>12</v>
      </c>
      <c r="DN17" s="82">
        <f t="shared" si="76"/>
        <v>50.75</v>
      </c>
      <c r="DO17" s="111">
        <f t="shared" si="77"/>
        <v>15</v>
      </c>
      <c r="DP17" s="112">
        <f t="shared" si="78"/>
        <v>56.75</v>
      </c>
      <c r="DQ17" s="112">
        <v>13</v>
      </c>
      <c r="DR17" s="83">
        <f t="shared" si="107"/>
        <v>12</v>
      </c>
      <c r="DS17" s="81">
        <f t="shared" si="79"/>
        <v>17</v>
      </c>
      <c r="DT17" s="82">
        <f t="shared" si="108"/>
        <v>8</v>
      </c>
      <c r="DU17" s="82">
        <f t="shared" si="80"/>
        <v>58.75</v>
      </c>
      <c r="DV17" s="84">
        <f t="shared" si="81"/>
        <v>15</v>
      </c>
      <c r="DW17" s="112">
        <f t="shared" si="82"/>
        <v>69.25</v>
      </c>
      <c r="DX17" s="83">
        <v>13</v>
      </c>
      <c r="DY17" s="83">
        <f t="shared" si="109"/>
        <v>12</v>
      </c>
      <c r="DZ17" s="81" t="e">
        <f t="shared" si="83"/>
        <v>#VALUE!</v>
      </c>
      <c r="EA17" s="96" t="str">
        <f t="shared" si="110"/>
        <v xml:space="preserve"> </v>
      </c>
      <c r="EB17" s="82" t="str">
        <f t="shared" si="84"/>
        <v xml:space="preserve"> </v>
      </c>
      <c r="EC17" s="84" t="str">
        <f t="shared" si="85"/>
        <v xml:space="preserve"> </v>
      </c>
      <c r="ED17" s="112" t="str">
        <f t="shared" si="86"/>
        <v xml:space="preserve"> </v>
      </c>
      <c r="EE17" s="83">
        <v>13</v>
      </c>
      <c r="EF17" s="83">
        <f t="shared" si="111"/>
        <v>-12</v>
      </c>
      <c r="EG17" s="81" t="e">
        <f t="shared" si="87"/>
        <v>#VALUE!</v>
      </c>
      <c r="EH17" s="96" t="str">
        <f t="shared" si="112"/>
        <v xml:space="preserve"> </v>
      </c>
      <c r="EI17" s="82" t="str">
        <f t="shared" si="88"/>
        <v xml:space="preserve"> </v>
      </c>
      <c r="EJ17" s="84" t="str">
        <f t="shared" si="89"/>
        <v xml:space="preserve"> </v>
      </c>
      <c r="EK17" s="112" t="str">
        <f t="shared" si="90"/>
        <v xml:space="preserve"> </v>
      </c>
      <c r="EL17" s="83">
        <v>13</v>
      </c>
      <c r="EM17" s="83">
        <f t="shared" si="113"/>
        <v>-12</v>
      </c>
      <c r="EN17" s="86">
        <f t="shared" si="91"/>
        <v>-0.25</v>
      </c>
      <c r="EO17" s="65"/>
      <c r="EP17" s="87">
        <f t="shared" si="92"/>
        <v>58.5</v>
      </c>
      <c r="EQ17" s="88">
        <f t="shared" si="93"/>
        <v>15</v>
      </c>
      <c r="ER17" s="89">
        <f t="shared" si="94"/>
        <v>124</v>
      </c>
      <c r="ES17" s="90">
        <f t="shared" si="95"/>
        <v>62</v>
      </c>
      <c r="ET17" s="91">
        <v>13</v>
      </c>
      <c r="EU17" s="91">
        <v>1</v>
      </c>
      <c r="EV17" s="84">
        <f t="shared" si="96"/>
        <v>15</v>
      </c>
      <c r="EW17" s="92" t="str">
        <f t="shared" si="97"/>
        <v>Сергей Гелашвили</v>
      </c>
      <c r="EX17" s="93">
        <f t="shared" si="98"/>
        <v>8</v>
      </c>
    </row>
    <row r="18" spans="1:154" ht="15">
      <c r="A18" s="66">
        <v>14</v>
      </c>
      <c r="B18" s="103" t="s">
        <v>85</v>
      </c>
      <c r="C18" s="104">
        <v>16.7</v>
      </c>
      <c r="D18" s="104">
        <v>5.8</v>
      </c>
      <c r="E18" s="104">
        <v>16.399999999999999</v>
      </c>
      <c r="F18" s="104">
        <v>5.95</v>
      </c>
      <c r="G18" s="104">
        <v>14.3</v>
      </c>
      <c r="H18" s="104">
        <v>2.1</v>
      </c>
      <c r="I18" s="105">
        <v>12.7</v>
      </c>
      <c r="J18" s="69">
        <f t="shared" si="115"/>
        <v>97.22</v>
      </c>
      <c r="K18" s="70">
        <f t="shared" si="0"/>
        <v>53.081699999999998</v>
      </c>
      <c r="L18" s="70">
        <f t="shared" si="114"/>
        <v>53.268235294117645</v>
      </c>
      <c r="M18" s="48"/>
      <c r="N18" s="48"/>
      <c r="O18" s="116" t="s">
        <v>153</v>
      </c>
      <c r="P18" s="135" t="s">
        <v>124</v>
      </c>
      <c r="Q18" s="73">
        <f t="shared" si="2"/>
        <v>53.081699999999998</v>
      </c>
      <c r="R18" s="73">
        <f t="shared" si="3"/>
        <v>53.268235294117645</v>
      </c>
      <c r="S18" s="74">
        <v>1</v>
      </c>
      <c r="T18" s="74" t="s">
        <v>74</v>
      </c>
      <c r="U18" s="75">
        <v>23</v>
      </c>
      <c r="V18" s="76">
        <f t="shared" si="4"/>
        <v>0.99518546103789152</v>
      </c>
      <c r="W18" s="76">
        <f t="shared" si="5"/>
        <v>0.99574411423331999</v>
      </c>
      <c r="X18" s="76">
        <f t="shared" si="6"/>
        <v>0.99661361488720202</v>
      </c>
      <c r="Y18" s="99" t="s">
        <v>146</v>
      </c>
      <c r="Z18" s="78" t="str">
        <f t="shared" si="7"/>
        <v xml:space="preserve"> </v>
      </c>
      <c r="AA18" s="79" t="str">
        <f t="shared" si="8"/>
        <v>n/f</v>
      </c>
      <c r="AB18" s="78" t="str">
        <f t="shared" si="9"/>
        <v xml:space="preserve"> </v>
      </c>
      <c r="AC18" s="79" t="str">
        <f t="shared" si="10"/>
        <v>n/f</v>
      </c>
      <c r="AD18" s="77">
        <v>0.53741898148148148</v>
      </c>
      <c r="AE18" s="78">
        <f t="shared" si="11"/>
        <v>0.16728009259259263</v>
      </c>
      <c r="AF18" s="79">
        <f t="shared" si="12"/>
        <v>12</v>
      </c>
      <c r="AG18" s="78">
        <f t="shared" si="13"/>
        <v>0.16671361777736962</v>
      </c>
      <c r="AH18" s="79">
        <f t="shared" si="14"/>
        <v>12</v>
      </c>
      <c r="AI18" s="77" t="s">
        <v>146</v>
      </c>
      <c r="AJ18" s="78" t="str">
        <f t="shared" si="15"/>
        <v xml:space="preserve"> </v>
      </c>
      <c r="AK18" s="79" t="str">
        <f t="shared" si="16"/>
        <v>n/f</v>
      </c>
      <c r="AL18" s="78" t="str">
        <f t="shared" si="17"/>
        <v xml:space="preserve"> </v>
      </c>
      <c r="AM18" s="79" t="str">
        <f t="shared" si="18"/>
        <v>n/f</v>
      </c>
      <c r="AN18" s="77">
        <v>0.74872685185185184</v>
      </c>
      <c r="AO18" s="78">
        <f t="shared" si="19"/>
        <v>8.9004629629629628E-2</v>
      </c>
      <c r="AP18" s="79">
        <f t="shared" si="20"/>
        <v>9</v>
      </c>
      <c r="AQ18" s="78">
        <f t="shared" si="21"/>
        <v>8.8625836093220264E-2</v>
      </c>
      <c r="AR18" s="79">
        <f t="shared" si="22"/>
        <v>9</v>
      </c>
      <c r="AS18" s="77">
        <v>0.80531249999999999</v>
      </c>
      <c r="AT18" s="78">
        <f t="shared" si="23"/>
        <v>4.4895833333333357E-2</v>
      </c>
      <c r="AU18" s="79">
        <f t="shared" si="24"/>
        <v>11</v>
      </c>
      <c r="AV18" s="78">
        <f t="shared" si="25"/>
        <v>4.4743798751706698E-2</v>
      </c>
      <c r="AW18" s="79">
        <f t="shared" si="26"/>
        <v>11</v>
      </c>
      <c r="AX18" s="77">
        <v>0.74192129629629633</v>
      </c>
      <c r="AY18" s="78">
        <f t="shared" si="27"/>
        <v>8.9143518518518539E-2</v>
      </c>
      <c r="AZ18" s="79">
        <f t="shared" si="28"/>
        <v>16</v>
      </c>
      <c r="BA18" s="78">
        <f t="shared" si="29"/>
        <v>8.8841644234504996E-2</v>
      </c>
      <c r="BB18" s="79">
        <f t="shared" si="30"/>
        <v>16</v>
      </c>
      <c r="BC18" s="77">
        <v>0.70567129629629621</v>
      </c>
      <c r="BD18" s="78">
        <f t="shared" si="31"/>
        <v>0.27511574074074063</v>
      </c>
      <c r="BE18" s="79">
        <f t="shared" si="32"/>
        <v>8</v>
      </c>
      <c r="BF18" s="78">
        <f t="shared" si="33"/>
        <v>0.2741840928919998</v>
      </c>
      <c r="BG18" s="79">
        <f t="shared" si="34"/>
        <v>8</v>
      </c>
      <c r="BH18" s="77">
        <v>0.55740740740740746</v>
      </c>
      <c r="BI18" s="78">
        <f t="shared" si="35"/>
        <v>0.12893518518518526</v>
      </c>
      <c r="BJ18" s="79">
        <f t="shared" si="36"/>
        <v>11</v>
      </c>
      <c r="BK18" s="78">
        <f t="shared" si="37"/>
        <v>0.12838645176573138</v>
      </c>
      <c r="BL18" s="79">
        <f t="shared" si="38"/>
        <v>11</v>
      </c>
      <c r="BM18" s="77"/>
      <c r="BN18" s="78" t="str">
        <f t="shared" si="39"/>
        <v/>
      </c>
      <c r="BO18" s="79">
        <f t="shared" si="40"/>
        <v>0</v>
      </c>
      <c r="BP18" s="78" t="str">
        <f t="shared" si="41"/>
        <v xml:space="preserve"> </v>
      </c>
      <c r="BQ18" s="79" t="e">
        <f t="shared" si="42"/>
        <v>#VALUE!</v>
      </c>
      <c r="BR18" s="77"/>
      <c r="BS18" s="78" t="str">
        <f t="shared" si="43"/>
        <v/>
      </c>
      <c r="BT18" s="79">
        <f t="shared" si="44"/>
        <v>0</v>
      </c>
      <c r="BU18" s="78" t="str">
        <f t="shared" si="45"/>
        <v xml:space="preserve"> </v>
      </c>
      <c r="BV18" s="79" t="e">
        <f t="shared" si="46"/>
        <v>#VALUE!</v>
      </c>
      <c r="BW18" s="33"/>
      <c r="BX18" s="80">
        <f t="shared" si="47"/>
        <v>23</v>
      </c>
      <c r="BY18" s="81" t="str">
        <f t="shared" si="48"/>
        <v>n/f</v>
      </c>
      <c r="BZ18" s="96">
        <f t="shared" si="49"/>
        <v>0.25</v>
      </c>
      <c r="CA18" s="83">
        <v>14</v>
      </c>
      <c r="CB18" s="83">
        <f t="shared" si="100"/>
        <v>14</v>
      </c>
      <c r="CC18" s="81">
        <f t="shared" si="50"/>
        <v>12</v>
      </c>
      <c r="CD18" s="96">
        <f t="shared" si="51"/>
        <v>6</v>
      </c>
      <c r="CE18" s="82">
        <f t="shared" si="52"/>
        <v>6.25</v>
      </c>
      <c r="CF18" s="111">
        <f t="shared" si="53"/>
        <v>14</v>
      </c>
      <c r="CG18" s="112">
        <f t="shared" si="54"/>
        <v>6.25</v>
      </c>
      <c r="CH18" s="83">
        <v>14</v>
      </c>
      <c r="CI18" s="83">
        <f t="shared" si="101"/>
        <v>4</v>
      </c>
      <c r="CJ18" s="81" t="str">
        <f t="shared" si="55"/>
        <v>n/f</v>
      </c>
      <c r="CK18" s="174">
        <f t="shared" si="102"/>
        <v>0.5</v>
      </c>
      <c r="CL18" s="82">
        <f t="shared" si="56"/>
        <v>6.75</v>
      </c>
      <c r="CM18" s="111">
        <f t="shared" si="57"/>
        <v>18</v>
      </c>
      <c r="CN18" s="112">
        <f t="shared" si="58"/>
        <v>18.25</v>
      </c>
      <c r="CO18" s="83">
        <v>14</v>
      </c>
      <c r="CP18" s="83">
        <f t="shared" si="103"/>
        <v>6</v>
      </c>
      <c r="CQ18" s="81">
        <f t="shared" si="59"/>
        <v>9</v>
      </c>
      <c r="CR18" s="96">
        <f t="shared" si="60"/>
        <v>15</v>
      </c>
      <c r="CS18" s="82">
        <f t="shared" si="61"/>
        <v>21.75</v>
      </c>
      <c r="CT18" s="111">
        <f t="shared" si="62"/>
        <v>16</v>
      </c>
      <c r="CU18" s="112">
        <f t="shared" si="63"/>
        <v>27.25</v>
      </c>
      <c r="CV18" s="83">
        <v>14</v>
      </c>
      <c r="CW18" s="83">
        <f t="shared" si="104"/>
        <v>10</v>
      </c>
      <c r="CX18" s="81">
        <f t="shared" si="64"/>
        <v>11</v>
      </c>
      <c r="CY18" s="96">
        <f t="shared" si="65"/>
        <v>11</v>
      </c>
      <c r="CZ18" s="82">
        <f t="shared" si="66"/>
        <v>32.75</v>
      </c>
      <c r="DA18" s="111">
        <f t="shared" si="67"/>
        <v>13</v>
      </c>
      <c r="DB18" s="112">
        <f t="shared" si="68"/>
        <v>31.25</v>
      </c>
      <c r="DC18" s="83">
        <v>14</v>
      </c>
      <c r="DD18" s="83">
        <f t="shared" si="105"/>
        <v>8</v>
      </c>
      <c r="DE18" s="81">
        <f t="shared" si="69"/>
        <v>16</v>
      </c>
      <c r="DF18" s="96">
        <f t="shared" si="70"/>
        <v>7</v>
      </c>
      <c r="DG18" s="82">
        <f t="shared" si="71"/>
        <v>39.75</v>
      </c>
      <c r="DH18" s="111">
        <f t="shared" si="72"/>
        <v>14</v>
      </c>
      <c r="DI18" s="112">
        <f t="shared" si="73"/>
        <v>39.75</v>
      </c>
      <c r="DJ18" s="83">
        <v>14</v>
      </c>
      <c r="DK18" s="83">
        <f t="shared" si="106"/>
        <v>9</v>
      </c>
      <c r="DL18" s="81">
        <f t="shared" si="74"/>
        <v>8</v>
      </c>
      <c r="DM18" s="96">
        <f t="shared" si="75"/>
        <v>17</v>
      </c>
      <c r="DN18" s="82">
        <f t="shared" si="76"/>
        <v>56.75</v>
      </c>
      <c r="DO18" s="111">
        <f t="shared" si="77"/>
        <v>13</v>
      </c>
      <c r="DP18" s="112">
        <f t="shared" si="78"/>
        <v>54.25</v>
      </c>
      <c r="DQ18" s="112">
        <v>14</v>
      </c>
      <c r="DR18" s="83">
        <f t="shared" si="107"/>
        <v>11</v>
      </c>
      <c r="DS18" s="81">
        <f t="shared" si="79"/>
        <v>11</v>
      </c>
      <c r="DT18" s="82">
        <f t="shared" si="108"/>
        <v>14</v>
      </c>
      <c r="DU18" s="82">
        <f t="shared" si="80"/>
        <v>70.75</v>
      </c>
      <c r="DV18" s="84">
        <f t="shared" si="81"/>
        <v>12</v>
      </c>
      <c r="DW18" s="112">
        <f t="shared" si="82"/>
        <v>62.25</v>
      </c>
      <c r="DX18" s="83">
        <v>14</v>
      </c>
      <c r="DY18" s="83">
        <f t="shared" si="109"/>
        <v>11</v>
      </c>
      <c r="DZ18" s="81" t="e">
        <f t="shared" si="83"/>
        <v>#VALUE!</v>
      </c>
      <c r="EA18" s="96" t="str">
        <f t="shared" si="110"/>
        <v xml:space="preserve"> </v>
      </c>
      <c r="EB18" s="82" t="str">
        <f t="shared" si="84"/>
        <v xml:space="preserve"> </v>
      </c>
      <c r="EC18" s="84" t="str">
        <f t="shared" si="85"/>
        <v xml:space="preserve"> </v>
      </c>
      <c r="ED18" s="112" t="str">
        <f t="shared" si="86"/>
        <v xml:space="preserve"> </v>
      </c>
      <c r="EE18" s="83">
        <v>14</v>
      </c>
      <c r="EF18" s="83">
        <f t="shared" si="111"/>
        <v>-13</v>
      </c>
      <c r="EG18" s="81" t="e">
        <f t="shared" si="87"/>
        <v>#VALUE!</v>
      </c>
      <c r="EH18" s="96" t="str">
        <f t="shared" si="112"/>
        <v xml:space="preserve"> </v>
      </c>
      <c r="EI18" s="82" t="str">
        <f t="shared" si="88"/>
        <v xml:space="preserve"> </v>
      </c>
      <c r="EJ18" s="84" t="str">
        <f t="shared" si="89"/>
        <v xml:space="preserve"> </v>
      </c>
      <c r="EK18" s="112" t="str">
        <f t="shared" si="90"/>
        <v xml:space="preserve"> </v>
      </c>
      <c r="EL18" s="83">
        <v>14</v>
      </c>
      <c r="EM18" s="83">
        <f t="shared" si="113"/>
        <v>-13</v>
      </c>
      <c r="EN18" s="86">
        <f t="shared" si="91"/>
        <v>-0.25</v>
      </c>
      <c r="EO18" s="65"/>
      <c r="EP18" s="87">
        <f t="shared" si="92"/>
        <v>70.5</v>
      </c>
      <c r="EQ18" s="88">
        <f t="shared" si="93"/>
        <v>12</v>
      </c>
      <c r="ER18" s="89">
        <f t="shared" si="94"/>
        <v>113</v>
      </c>
      <c r="ES18" s="90">
        <f t="shared" si="95"/>
        <v>59</v>
      </c>
      <c r="ET18" s="91">
        <v>14</v>
      </c>
      <c r="EU18" s="91">
        <v>1</v>
      </c>
      <c r="EV18" s="84">
        <f t="shared" si="96"/>
        <v>12</v>
      </c>
      <c r="EW18" s="92" t="str">
        <f t="shared" si="97"/>
        <v>Олег Бронин</v>
      </c>
      <c r="EX18" s="93">
        <f t="shared" si="98"/>
        <v>23</v>
      </c>
    </row>
    <row r="19" spans="1:154">
      <c r="A19" s="66">
        <v>15</v>
      </c>
      <c r="B19" s="72" t="s">
        <v>83</v>
      </c>
      <c r="C19" s="123">
        <v>16.5</v>
      </c>
      <c r="D19" s="123">
        <v>8.57</v>
      </c>
      <c r="E19" s="123">
        <v>16.57</v>
      </c>
      <c r="F19" s="124">
        <v>5.6</v>
      </c>
      <c r="G19" s="124">
        <v>14.4</v>
      </c>
      <c r="H19" s="124">
        <v>1.85</v>
      </c>
      <c r="I19" s="125">
        <v>14.7</v>
      </c>
      <c r="J19" s="69">
        <f t="shared" si="115"/>
        <v>117.0985</v>
      </c>
      <c r="K19" s="70">
        <f t="shared" si="0"/>
        <v>52.753599999999999</v>
      </c>
      <c r="L19" s="70">
        <f t="shared" si="114"/>
        <v>50.929588235294119</v>
      </c>
      <c r="M19" s="48"/>
      <c r="N19" s="48"/>
      <c r="O19" s="72" t="s">
        <v>84</v>
      </c>
      <c r="P19" s="95" t="s">
        <v>125</v>
      </c>
      <c r="Q19" s="73">
        <f t="shared" si="2"/>
        <v>52.753599999999999</v>
      </c>
      <c r="R19" s="73">
        <f t="shared" si="3"/>
        <v>50.929588235294119</v>
      </c>
      <c r="S19" s="74">
        <v>1</v>
      </c>
      <c r="T19" s="74" t="s">
        <v>74</v>
      </c>
      <c r="U19" s="75">
        <v>24</v>
      </c>
      <c r="V19" s="76">
        <f t="shared" si="4"/>
        <v>0.99956906971785975</v>
      </c>
      <c r="W19" s="76">
        <f t="shared" si="5"/>
        <v>0.99961926714587857</v>
      </c>
      <c r="X19" s="76">
        <f t="shared" si="6"/>
        <v>0.99707891158158313</v>
      </c>
      <c r="Y19" s="99" t="s">
        <v>146</v>
      </c>
      <c r="Z19" s="78" t="str">
        <f t="shared" si="7"/>
        <v xml:space="preserve"> </v>
      </c>
      <c r="AA19" s="79" t="str">
        <f t="shared" si="8"/>
        <v>n/f</v>
      </c>
      <c r="AB19" s="78" t="str">
        <f t="shared" si="9"/>
        <v xml:space="preserve"> </v>
      </c>
      <c r="AC19" s="79" t="str">
        <f t="shared" si="10"/>
        <v>n/f</v>
      </c>
      <c r="AD19" s="99">
        <v>0.55450231481481482</v>
      </c>
      <c r="AE19" s="78">
        <f t="shared" si="11"/>
        <v>0.18436342592592597</v>
      </c>
      <c r="AF19" s="79">
        <f t="shared" si="12"/>
        <v>15</v>
      </c>
      <c r="AG19" s="78">
        <f t="shared" si="13"/>
        <v>0.18382488405767408</v>
      </c>
      <c r="AH19" s="79">
        <f t="shared" si="14"/>
        <v>15</v>
      </c>
      <c r="AI19" s="99">
        <v>0.17372685185185185</v>
      </c>
      <c r="AJ19" s="78">
        <f t="shared" si="15"/>
        <v>0.82649305556012587</v>
      </c>
      <c r="AK19" s="79">
        <f t="shared" si="16"/>
        <v>10</v>
      </c>
      <c r="AL19" s="78">
        <f t="shared" si="17"/>
        <v>0.82407879626762726</v>
      </c>
      <c r="AM19" s="79">
        <f t="shared" si="18"/>
        <v>10</v>
      </c>
      <c r="AN19" s="77">
        <v>0.76739583333333339</v>
      </c>
      <c r="AO19" s="78">
        <f t="shared" si="19"/>
        <v>0.10767361111111118</v>
      </c>
      <c r="AP19" s="79">
        <f t="shared" si="20"/>
        <v>21</v>
      </c>
      <c r="AQ19" s="78">
        <f t="shared" si="21"/>
        <v>0.10763261622983929</v>
      </c>
      <c r="AR19" s="79">
        <f t="shared" si="22"/>
        <v>21</v>
      </c>
      <c r="AS19" s="99">
        <v>0.81712962962962965</v>
      </c>
      <c r="AT19" s="78">
        <f t="shared" si="23"/>
        <v>5.6712962962963021E-2</v>
      </c>
      <c r="AU19" s="79">
        <f t="shared" si="24"/>
        <v>20</v>
      </c>
      <c r="AV19" s="78">
        <f t="shared" si="25"/>
        <v>5.6547299383677807E-2</v>
      </c>
      <c r="AW19" s="79">
        <f t="shared" si="26"/>
        <v>20</v>
      </c>
      <c r="AX19" s="99">
        <v>0.74583333333333324</v>
      </c>
      <c r="AY19" s="78">
        <f t="shared" si="27"/>
        <v>9.3055555555555447E-2</v>
      </c>
      <c r="AZ19" s="79">
        <f t="shared" si="28"/>
        <v>17</v>
      </c>
      <c r="BA19" s="78">
        <f t="shared" si="29"/>
        <v>9.2783732049952772E-2</v>
      </c>
      <c r="BB19" s="79">
        <f t="shared" si="30"/>
        <v>17</v>
      </c>
      <c r="BC19" s="77">
        <v>0.73964120370370379</v>
      </c>
      <c r="BD19" s="78">
        <f t="shared" si="31"/>
        <v>0.30908564814814821</v>
      </c>
      <c r="BE19" s="79">
        <f t="shared" si="32"/>
        <v>18</v>
      </c>
      <c r="BF19" s="78">
        <f t="shared" si="33"/>
        <v>0.30818278164104379</v>
      </c>
      <c r="BG19" s="79">
        <f t="shared" si="34"/>
        <v>18</v>
      </c>
      <c r="BH19" s="77">
        <v>0.5712962962962963</v>
      </c>
      <c r="BI19" s="78">
        <f t="shared" si="35"/>
        <v>0.1428240740740741</v>
      </c>
      <c r="BJ19" s="79">
        <f t="shared" si="36"/>
        <v>24</v>
      </c>
      <c r="BK19" s="78">
        <f t="shared" si="37"/>
        <v>0.14276969625671462</v>
      </c>
      <c r="BL19" s="79">
        <f t="shared" si="38"/>
        <v>24</v>
      </c>
      <c r="BM19" s="99"/>
      <c r="BN19" s="78" t="str">
        <f t="shared" si="39"/>
        <v/>
      </c>
      <c r="BO19" s="79">
        <f t="shared" si="40"/>
        <v>0</v>
      </c>
      <c r="BP19" s="78" t="str">
        <f t="shared" si="41"/>
        <v xml:space="preserve"> </v>
      </c>
      <c r="BQ19" s="79" t="e">
        <f t="shared" si="42"/>
        <v>#VALUE!</v>
      </c>
      <c r="BR19" s="99"/>
      <c r="BS19" s="78" t="str">
        <f t="shared" si="43"/>
        <v/>
      </c>
      <c r="BT19" s="79">
        <f t="shared" si="44"/>
        <v>0</v>
      </c>
      <c r="BU19" s="78" t="str">
        <f t="shared" si="45"/>
        <v xml:space="preserve"> </v>
      </c>
      <c r="BV19" s="79" t="e">
        <f t="shared" si="46"/>
        <v>#VALUE!</v>
      </c>
      <c r="BW19" s="33"/>
      <c r="BX19" s="80">
        <f t="shared" si="47"/>
        <v>24</v>
      </c>
      <c r="BY19" s="81" t="str">
        <f t="shared" si="48"/>
        <v>n/f</v>
      </c>
      <c r="BZ19" s="96">
        <f t="shared" si="49"/>
        <v>0.25</v>
      </c>
      <c r="CA19" s="83">
        <v>15</v>
      </c>
      <c r="CB19" s="83">
        <f t="shared" si="100"/>
        <v>13</v>
      </c>
      <c r="CC19" s="81">
        <f t="shared" si="50"/>
        <v>15</v>
      </c>
      <c r="CD19" s="96">
        <f t="shared" si="51"/>
        <v>3</v>
      </c>
      <c r="CE19" s="82">
        <f t="shared" si="52"/>
        <v>3.25</v>
      </c>
      <c r="CF19" s="111">
        <f t="shared" si="53"/>
        <v>16</v>
      </c>
      <c r="CG19" s="112">
        <f t="shared" si="54"/>
        <v>4.25</v>
      </c>
      <c r="CH19" s="83">
        <v>15</v>
      </c>
      <c r="CI19" s="83">
        <f t="shared" si="101"/>
        <v>3</v>
      </c>
      <c r="CJ19" s="81">
        <f t="shared" si="55"/>
        <v>10</v>
      </c>
      <c r="CK19" s="174">
        <f t="shared" si="102"/>
        <v>20</v>
      </c>
      <c r="CL19" s="82">
        <f t="shared" si="56"/>
        <v>23.25</v>
      </c>
      <c r="CM19" s="111">
        <f t="shared" si="57"/>
        <v>13</v>
      </c>
      <c r="CN19" s="112">
        <f t="shared" si="58"/>
        <v>17</v>
      </c>
      <c r="CO19" s="83">
        <v>15</v>
      </c>
      <c r="CP19" s="83">
        <f t="shared" si="103"/>
        <v>5</v>
      </c>
      <c r="CQ19" s="81">
        <f t="shared" si="59"/>
        <v>21</v>
      </c>
      <c r="CR19" s="96">
        <f t="shared" si="60"/>
        <v>3</v>
      </c>
      <c r="CS19" s="82">
        <f t="shared" si="61"/>
        <v>26.25</v>
      </c>
      <c r="CT19" s="111">
        <f t="shared" si="62"/>
        <v>15</v>
      </c>
      <c r="CU19" s="112">
        <f t="shared" si="63"/>
        <v>26.25</v>
      </c>
      <c r="CV19" s="83">
        <v>15</v>
      </c>
      <c r="CW19" s="83">
        <f t="shared" si="104"/>
        <v>9</v>
      </c>
      <c r="CX19" s="81">
        <f t="shared" si="64"/>
        <v>20</v>
      </c>
      <c r="CY19" s="96">
        <f t="shared" si="65"/>
        <v>2</v>
      </c>
      <c r="CZ19" s="82">
        <f t="shared" si="66"/>
        <v>28.25</v>
      </c>
      <c r="DA19" s="111">
        <f t="shared" si="67"/>
        <v>16</v>
      </c>
      <c r="DB19" s="112">
        <f t="shared" si="68"/>
        <v>29</v>
      </c>
      <c r="DC19" s="83">
        <v>15</v>
      </c>
      <c r="DD19" s="83">
        <f t="shared" si="105"/>
        <v>7</v>
      </c>
      <c r="DE19" s="81">
        <f t="shared" si="69"/>
        <v>17</v>
      </c>
      <c r="DF19" s="96">
        <f t="shared" si="70"/>
        <v>6</v>
      </c>
      <c r="DG19" s="82">
        <f t="shared" si="71"/>
        <v>34.25</v>
      </c>
      <c r="DH19" s="111">
        <f t="shared" si="72"/>
        <v>17</v>
      </c>
      <c r="DI19" s="112">
        <f t="shared" si="73"/>
        <v>38.75</v>
      </c>
      <c r="DJ19" s="83">
        <v>15</v>
      </c>
      <c r="DK19" s="83">
        <f t="shared" si="106"/>
        <v>8</v>
      </c>
      <c r="DL19" s="81">
        <f t="shared" si="74"/>
        <v>18</v>
      </c>
      <c r="DM19" s="96">
        <f t="shared" si="75"/>
        <v>7</v>
      </c>
      <c r="DN19" s="82">
        <f t="shared" si="76"/>
        <v>41.25</v>
      </c>
      <c r="DO19" s="111">
        <f t="shared" si="77"/>
        <v>16</v>
      </c>
      <c r="DP19" s="112">
        <f t="shared" si="78"/>
        <v>50.75</v>
      </c>
      <c r="DQ19" s="112">
        <v>15</v>
      </c>
      <c r="DR19" s="83">
        <f t="shared" si="107"/>
        <v>10</v>
      </c>
      <c r="DS19" s="81">
        <f t="shared" si="79"/>
        <v>24</v>
      </c>
      <c r="DT19" s="82">
        <f t="shared" si="108"/>
        <v>1</v>
      </c>
      <c r="DU19" s="82">
        <f t="shared" si="80"/>
        <v>42.25</v>
      </c>
      <c r="DV19" s="84">
        <f t="shared" si="81"/>
        <v>17</v>
      </c>
      <c r="DW19" s="112">
        <f t="shared" si="82"/>
        <v>58.75</v>
      </c>
      <c r="DX19" s="83">
        <v>15</v>
      </c>
      <c r="DY19" s="83">
        <f t="shared" si="109"/>
        <v>10</v>
      </c>
      <c r="DZ19" s="81" t="e">
        <f t="shared" si="83"/>
        <v>#VALUE!</v>
      </c>
      <c r="EA19" s="96" t="str">
        <f t="shared" si="110"/>
        <v xml:space="preserve"> </v>
      </c>
      <c r="EB19" s="82" t="str">
        <f t="shared" si="84"/>
        <v xml:space="preserve"> </v>
      </c>
      <c r="EC19" s="84" t="str">
        <f t="shared" si="85"/>
        <v xml:space="preserve"> </v>
      </c>
      <c r="ED19" s="112" t="str">
        <f t="shared" si="86"/>
        <v xml:space="preserve"> </v>
      </c>
      <c r="EE19" s="83">
        <v>15</v>
      </c>
      <c r="EF19" s="83">
        <f t="shared" si="111"/>
        <v>-14</v>
      </c>
      <c r="EG19" s="81" t="e">
        <f t="shared" si="87"/>
        <v>#VALUE!</v>
      </c>
      <c r="EH19" s="96" t="str">
        <f t="shared" si="112"/>
        <v xml:space="preserve"> </v>
      </c>
      <c r="EI19" s="82" t="str">
        <f t="shared" si="88"/>
        <v xml:space="preserve"> </v>
      </c>
      <c r="EJ19" s="84" t="str">
        <f t="shared" si="89"/>
        <v xml:space="preserve"> </v>
      </c>
      <c r="EK19" s="112" t="str">
        <f t="shared" si="90"/>
        <v xml:space="preserve"> </v>
      </c>
      <c r="EL19" s="83">
        <v>15</v>
      </c>
      <c r="EM19" s="83">
        <f t="shared" si="113"/>
        <v>-14</v>
      </c>
      <c r="EN19" s="86">
        <f t="shared" si="91"/>
        <v>-0.25</v>
      </c>
      <c r="EO19" s="65"/>
      <c r="EP19" s="87">
        <f t="shared" si="92"/>
        <v>42</v>
      </c>
      <c r="EQ19" s="88">
        <f t="shared" si="93"/>
        <v>17</v>
      </c>
      <c r="ER19" s="89">
        <f t="shared" si="94"/>
        <v>152</v>
      </c>
      <c r="ES19" s="90">
        <f t="shared" si="95"/>
        <v>58.5</v>
      </c>
      <c r="ET19" s="91">
        <v>15</v>
      </c>
      <c r="EU19" s="91">
        <v>1</v>
      </c>
      <c r="EV19" s="84">
        <f t="shared" si="96"/>
        <v>17</v>
      </c>
      <c r="EW19" s="92" t="str">
        <f t="shared" si="97"/>
        <v>Николай Котов</v>
      </c>
      <c r="EX19" s="93">
        <f t="shared" si="98"/>
        <v>24</v>
      </c>
    </row>
    <row r="20" spans="1:154">
      <c r="A20" s="66">
        <v>16</v>
      </c>
      <c r="B20" s="103" t="s">
        <v>85</v>
      </c>
      <c r="C20" s="104">
        <v>16.7</v>
      </c>
      <c r="D20" s="104">
        <v>5.8</v>
      </c>
      <c r="E20" s="104">
        <v>16.399999999999999</v>
      </c>
      <c r="F20" s="104">
        <v>5.95</v>
      </c>
      <c r="G20" s="104">
        <v>14.3</v>
      </c>
      <c r="H20" s="104">
        <v>2.1</v>
      </c>
      <c r="I20" s="105">
        <v>12.7</v>
      </c>
      <c r="J20" s="69">
        <f t="shared" si="115"/>
        <v>97.22</v>
      </c>
      <c r="K20" s="70">
        <f t="shared" si="0"/>
        <v>53.081699999999998</v>
      </c>
      <c r="L20" s="70">
        <f t="shared" si="114"/>
        <v>53.268235294117645</v>
      </c>
      <c r="M20" s="48"/>
      <c r="N20" s="48"/>
      <c r="O20" s="122" t="s">
        <v>86</v>
      </c>
      <c r="P20" s="106" t="s">
        <v>127</v>
      </c>
      <c r="Q20" s="73">
        <f t="shared" si="2"/>
        <v>53.081699999999998</v>
      </c>
      <c r="R20" s="73">
        <f t="shared" si="3"/>
        <v>53.268235294117645</v>
      </c>
      <c r="S20" s="74">
        <v>1</v>
      </c>
      <c r="T20" s="74" t="s">
        <v>74</v>
      </c>
      <c r="U20" s="75">
        <v>20</v>
      </c>
      <c r="V20" s="76">
        <f t="shared" si="4"/>
        <v>0.99518546103789152</v>
      </c>
      <c r="W20" s="76">
        <f t="shared" si="5"/>
        <v>0.99574411423331999</v>
      </c>
      <c r="X20" s="76">
        <f t="shared" si="6"/>
        <v>0.99661361488720202</v>
      </c>
      <c r="Y20" s="77" t="s">
        <v>145</v>
      </c>
      <c r="Z20" s="78" t="str">
        <f t="shared" si="7"/>
        <v xml:space="preserve"> </v>
      </c>
      <c r="AA20" s="79" t="str">
        <f t="shared" si="8"/>
        <v>n/s</v>
      </c>
      <c r="AB20" s="78" t="str">
        <f t="shared" si="9"/>
        <v xml:space="preserve"> </v>
      </c>
      <c r="AC20" s="79" t="str">
        <f t="shared" si="10"/>
        <v>n/s</v>
      </c>
      <c r="AD20" s="77" t="s">
        <v>145</v>
      </c>
      <c r="AE20" s="78" t="str">
        <f t="shared" si="11"/>
        <v xml:space="preserve"> </v>
      </c>
      <c r="AF20" s="79" t="str">
        <f t="shared" si="12"/>
        <v>n/s</v>
      </c>
      <c r="AG20" s="78" t="str">
        <f t="shared" si="13"/>
        <v xml:space="preserve"> </v>
      </c>
      <c r="AH20" s="79" t="str">
        <f t="shared" si="14"/>
        <v>n/s</v>
      </c>
      <c r="AI20" s="77" t="s">
        <v>145</v>
      </c>
      <c r="AJ20" s="78" t="str">
        <f t="shared" si="15"/>
        <v xml:space="preserve"> </v>
      </c>
      <c r="AK20" s="79" t="str">
        <f t="shared" si="16"/>
        <v>n/s</v>
      </c>
      <c r="AL20" s="78" t="str">
        <f t="shared" si="17"/>
        <v xml:space="preserve"> </v>
      </c>
      <c r="AM20" s="79" t="str">
        <f t="shared" si="18"/>
        <v>n/s</v>
      </c>
      <c r="AN20" s="77" t="s">
        <v>145</v>
      </c>
      <c r="AO20" s="78" t="str">
        <f t="shared" si="19"/>
        <v xml:space="preserve"> </v>
      </c>
      <c r="AP20" s="79" t="str">
        <f t="shared" si="20"/>
        <v>n/s</v>
      </c>
      <c r="AQ20" s="78" t="str">
        <f t="shared" si="21"/>
        <v xml:space="preserve"> </v>
      </c>
      <c r="AR20" s="79" t="str">
        <f t="shared" si="22"/>
        <v>n/s</v>
      </c>
      <c r="AS20" s="77" t="s">
        <v>145</v>
      </c>
      <c r="AT20" s="78" t="str">
        <f t="shared" si="23"/>
        <v xml:space="preserve"> </v>
      </c>
      <c r="AU20" s="79" t="str">
        <f t="shared" si="24"/>
        <v>n/s</v>
      </c>
      <c r="AV20" s="78" t="str">
        <f t="shared" si="25"/>
        <v xml:space="preserve"> </v>
      </c>
      <c r="AW20" s="79" t="str">
        <f t="shared" si="26"/>
        <v>n/s</v>
      </c>
      <c r="AX20" s="99" t="s">
        <v>145</v>
      </c>
      <c r="AY20" s="78" t="str">
        <f t="shared" si="27"/>
        <v xml:space="preserve"> </v>
      </c>
      <c r="AZ20" s="79" t="str">
        <f t="shared" si="28"/>
        <v>n/s</v>
      </c>
      <c r="BA20" s="78" t="str">
        <f t="shared" si="29"/>
        <v xml:space="preserve"> </v>
      </c>
      <c r="BB20" s="79" t="str">
        <f t="shared" si="30"/>
        <v>n/s</v>
      </c>
      <c r="BC20" s="77" t="s">
        <v>145</v>
      </c>
      <c r="BD20" s="78" t="str">
        <f t="shared" si="31"/>
        <v xml:space="preserve"> </v>
      </c>
      <c r="BE20" s="79" t="str">
        <f t="shared" si="32"/>
        <v>n/s</v>
      </c>
      <c r="BF20" s="78" t="str">
        <f t="shared" si="33"/>
        <v xml:space="preserve"> </v>
      </c>
      <c r="BG20" s="79" t="str">
        <f t="shared" si="34"/>
        <v>n/s</v>
      </c>
      <c r="BH20" s="77" t="s">
        <v>145</v>
      </c>
      <c r="BI20" s="78" t="str">
        <f t="shared" si="35"/>
        <v xml:space="preserve"> </v>
      </c>
      <c r="BJ20" s="79" t="str">
        <f t="shared" si="36"/>
        <v>n/s</v>
      </c>
      <c r="BK20" s="78" t="str">
        <f t="shared" si="37"/>
        <v xml:space="preserve"> </v>
      </c>
      <c r="BL20" s="79" t="str">
        <f t="shared" si="38"/>
        <v>n/s</v>
      </c>
      <c r="BM20" s="77"/>
      <c r="BN20" s="78" t="str">
        <f t="shared" si="39"/>
        <v/>
      </c>
      <c r="BO20" s="79">
        <f t="shared" si="40"/>
        <v>0</v>
      </c>
      <c r="BP20" s="78" t="str">
        <f t="shared" si="41"/>
        <v xml:space="preserve"> </v>
      </c>
      <c r="BQ20" s="79" t="e">
        <f t="shared" si="42"/>
        <v>#VALUE!</v>
      </c>
      <c r="BR20" s="99"/>
      <c r="BS20" s="78" t="str">
        <f t="shared" si="43"/>
        <v/>
      </c>
      <c r="BT20" s="79">
        <f t="shared" si="44"/>
        <v>0</v>
      </c>
      <c r="BU20" s="78" t="str">
        <f t="shared" si="45"/>
        <v xml:space="preserve"> </v>
      </c>
      <c r="BV20" s="79" t="e">
        <f t="shared" si="46"/>
        <v>#VALUE!</v>
      </c>
      <c r="BW20" s="33"/>
      <c r="BX20" s="80">
        <f t="shared" si="47"/>
        <v>20</v>
      </c>
      <c r="BY20" s="81" t="str">
        <f t="shared" si="48"/>
        <v>n/s</v>
      </c>
      <c r="BZ20" s="96">
        <f t="shared" si="49"/>
        <v>0</v>
      </c>
      <c r="CA20" s="83">
        <v>16</v>
      </c>
      <c r="CB20" s="83">
        <f t="shared" si="100"/>
        <v>12</v>
      </c>
      <c r="CC20" s="81" t="str">
        <f t="shared" si="50"/>
        <v>n/s</v>
      </c>
      <c r="CD20" s="96">
        <f t="shared" si="51"/>
        <v>0</v>
      </c>
      <c r="CE20" s="82">
        <f t="shared" si="52"/>
        <v>0</v>
      </c>
      <c r="CF20" s="111">
        <f t="shared" si="53"/>
        <v>28</v>
      </c>
      <c r="CG20" s="112">
        <f t="shared" si="54"/>
        <v>3.25</v>
      </c>
      <c r="CH20" s="83">
        <v>16</v>
      </c>
      <c r="CI20" s="83">
        <f t="shared" si="101"/>
        <v>2</v>
      </c>
      <c r="CJ20" s="81" t="str">
        <f t="shared" si="55"/>
        <v>n/s</v>
      </c>
      <c r="CK20" s="174">
        <f t="shared" si="102"/>
        <v>0</v>
      </c>
      <c r="CL20" s="82">
        <f t="shared" si="56"/>
        <v>0</v>
      </c>
      <c r="CM20" s="111">
        <f t="shared" si="57"/>
        <v>28</v>
      </c>
      <c r="CN20" s="112">
        <f t="shared" si="58"/>
        <v>16.25</v>
      </c>
      <c r="CO20" s="83">
        <v>16</v>
      </c>
      <c r="CP20" s="83">
        <f t="shared" si="103"/>
        <v>4</v>
      </c>
      <c r="CQ20" s="81" t="str">
        <f t="shared" si="59"/>
        <v>n/s</v>
      </c>
      <c r="CR20" s="96">
        <f t="shared" si="60"/>
        <v>0</v>
      </c>
      <c r="CS20" s="82">
        <f t="shared" si="61"/>
        <v>0</v>
      </c>
      <c r="CT20" s="111">
        <f t="shared" si="62"/>
        <v>28</v>
      </c>
      <c r="CU20" s="112">
        <f t="shared" si="63"/>
        <v>21.75</v>
      </c>
      <c r="CV20" s="83">
        <v>16</v>
      </c>
      <c r="CW20" s="83">
        <f t="shared" si="104"/>
        <v>8</v>
      </c>
      <c r="CX20" s="81" t="str">
        <f t="shared" si="64"/>
        <v>n/s</v>
      </c>
      <c r="CY20" s="96">
        <f t="shared" si="65"/>
        <v>0</v>
      </c>
      <c r="CZ20" s="82">
        <f t="shared" si="66"/>
        <v>0</v>
      </c>
      <c r="DA20" s="111">
        <f t="shared" si="67"/>
        <v>28</v>
      </c>
      <c r="DB20" s="112">
        <f t="shared" si="68"/>
        <v>28.25</v>
      </c>
      <c r="DC20" s="83">
        <v>16</v>
      </c>
      <c r="DD20" s="83">
        <f t="shared" si="105"/>
        <v>6</v>
      </c>
      <c r="DE20" s="81" t="str">
        <f t="shared" si="69"/>
        <v>n/s</v>
      </c>
      <c r="DF20" s="96">
        <f t="shared" si="70"/>
        <v>0</v>
      </c>
      <c r="DG20" s="82">
        <f t="shared" si="71"/>
        <v>0</v>
      </c>
      <c r="DH20" s="111">
        <f t="shared" si="72"/>
        <v>28</v>
      </c>
      <c r="DI20" s="112">
        <f t="shared" si="73"/>
        <v>34.5</v>
      </c>
      <c r="DJ20" s="83">
        <v>16</v>
      </c>
      <c r="DK20" s="83">
        <f t="shared" si="106"/>
        <v>7</v>
      </c>
      <c r="DL20" s="81" t="str">
        <f t="shared" si="74"/>
        <v>n/s</v>
      </c>
      <c r="DM20" s="96">
        <f t="shared" si="75"/>
        <v>0</v>
      </c>
      <c r="DN20" s="82">
        <f t="shared" si="76"/>
        <v>0</v>
      </c>
      <c r="DO20" s="111">
        <f t="shared" si="77"/>
        <v>30</v>
      </c>
      <c r="DP20" s="112">
        <f t="shared" si="78"/>
        <v>41.25</v>
      </c>
      <c r="DQ20" s="112">
        <v>16</v>
      </c>
      <c r="DR20" s="83">
        <f t="shared" si="107"/>
        <v>9</v>
      </c>
      <c r="DS20" s="81" t="str">
        <f t="shared" si="79"/>
        <v>n/s</v>
      </c>
      <c r="DT20" s="82">
        <f t="shared" si="108"/>
        <v>0</v>
      </c>
      <c r="DU20" s="82">
        <f t="shared" si="80"/>
        <v>0</v>
      </c>
      <c r="DV20" s="84">
        <f t="shared" si="81"/>
        <v>30</v>
      </c>
      <c r="DW20" s="112">
        <f t="shared" si="82"/>
        <v>44.75</v>
      </c>
      <c r="DX20" s="83">
        <v>16</v>
      </c>
      <c r="DY20" s="83">
        <f t="shared" si="109"/>
        <v>9</v>
      </c>
      <c r="DZ20" s="81" t="e">
        <f t="shared" si="83"/>
        <v>#VALUE!</v>
      </c>
      <c r="EA20" s="96" t="str">
        <f t="shared" si="110"/>
        <v xml:space="preserve"> </v>
      </c>
      <c r="EB20" s="82" t="str">
        <f t="shared" si="84"/>
        <v xml:space="preserve"> </v>
      </c>
      <c r="EC20" s="84" t="str">
        <f t="shared" si="85"/>
        <v xml:space="preserve"> </v>
      </c>
      <c r="ED20" s="112" t="str">
        <f t="shared" si="86"/>
        <v xml:space="preserve"> </v>
      </c>
      <c r="EE20" s="83">
        <v>16</v>
      </c>
      <c r="EF20" s="83">
        <f t="shared" si="111"/>
        <v>-15</v>
      </c>
      <c r="EG20" s="81" t="e">
        <f t="shared" si="87"/>
        <v>#VALUE!</v>
      </c>
      <c r="EH20" s="96" t="str">
        <f t="shared" si="112"/>
        <v xml:space="preserve"> </v>
      </c>
      <c r="EI20" s="82" t="str">
        <f t="shared" si="88"/>
        <v xml:space="preserve"> </v>
      </c>
      <c r="EJ20" s="84" t="str">
        <f t="shared" si="89"/>
        <v xml:space="preserve"> </v>
      </c>
      <c r="EK20" s="112" t="str">
        <f t="shared" si="90"/>
        <v xml:space="preserve"> </v>
      </c>
      <c r="EL20" s="83">
        <v>16</v>
      </c>
      <c r="EM20" s="83">
        <f t="shared" si="113"/>
        <v>-15</v>
      </c>
      <c r="EN20" s="86">
        <f t="shared" si="91"/>
        <v>-99</v>
      </c>
      <c r="EO20" s="65"/>
      <c r="EP20" s="87">
        <f t="shared" si="92"/>
        <v>-99</v>
      </c>
      <c r="EQ20" s="88">
        <f t="shared" si="93"/>
        <v>30</v>
      </c>
      <c r="ER20" s="89">
        <f t="shared" si="94"/>
        <v>177</v>
      </c>
      <c r="ES20" s="90">
        <f t="shared" si="95"/>
        <v>44.5</v>
      </c>
      <c r="ET20" s="91">
        <v>16</v>
      </c>
      <c r="EU20" s="91">
        <v>1</v>
      </c>
      <c r="EV20" s="84">
        <f t="shared" si="96"/>
        <v>30</v>
      </c>
      <c r="EW20" s="92" t="str">
        <f t="shared" si="97"/>
        <v>Андрей Анакин</v>
      </c>
      <c r="EX20" s="93">
        <f t="shared" si="98"/>
        <v>20</v>
      </c>
    </row>
    <row r="21" spans="1:154">
      <c r="A21" s="66">
        <v>17</v>
      </c>
      <c r="B21" s="103" t="s">
        <v>85</v>
      </c>
      <c r="C21" s="104">
        <v>16.7</v>
      </c>
      <c r="D21" s="104">
        <v>5.8</v>
      </c>
      <c r="E21" s="104">
        <v>16.399999999999999</v>
      </c>
      <c r="F21" s="104">
        <v>5.95</v>
      </c>
      <c r="G21" s="104">
        <v>14.3</v>
      </c>
      <c r="H21" s="104">
        <v>2.1</v>
      </c>
      <c r="I21" s="105">
        <v>12.7</v>
      </c>
      <c r="J21" s="69">
        <f t="shared" si="115"/>
        <v>97.22</v>
      </c>
      <c r="K21" s="70">
        <f t="shared" si="0"/>
        <v>53.081699999999998</v>
      </c>
      <c r="L21" s="70">
        <f t="shared" si="114"/>
        <v>53.268235294117645</v>
      </c>
      <c r="M21" s="48"/>
      <c r="N21" s="48"/>
      <c r="O21" s="122" t="s">
        <v>126</v>
      </c>
      <c r="P21" s="106" t="s">
        <v>78</v>
      </c>
      <c r="Q21" s="73">
        <f t="shared" si="2"/>
        <v>53.081699999999998</v>
      </c>
      <c r="R21" s="73">
        <f t="shared" si="3"/>
        <v>53.268235294117645</v>
      </c>
      <c r="S21" s="74">
        <v>1</v>
      </c>
      <c r="T21" s="74" t="s">
        <v>74</v>
      </c>
      <c r="U21" s="75">
        <v>12</v>
      </c>
      <c r="V21" s="76">
        <f t="shared" si="4"/>
        <v>0.99518546103789152</v>
      </c>
      <c r="W21" s="76">
        <f t="shared" si="5"/>
        <v>0.99574411423331999</v>
      </c>
      <c r="X21" s="76">
        <f t="shared" si="6"/>
        <v>0.99661361488720202</v>
      </c>
      <c r="Y21" s="77">
        <v>0.58266203703703701</v>
      </c>
      <c r="Z21" s="78">
        <f t="shared" si="7"/>
        <v>0.13821759259259259</v>
      </c>
      <c r="AA21" s="102">
        <f t="shared" si="8"/>
        <v>9</v>
      </c>
      <c r="AB21" s="78">
        <f t="shared" si="9"/>
        <v>0.13774953459471026</v>
      </c>
      <c r="AC21" s="79">
        <f t="shared" si="10"/>
        <v>9</v>
      </c>
      <c r="AD21" s="99">
        <v>0.52910879629629626</v>
      </c>
      <c r="AE21" s="78">
        <f t="shared" si="11"/>
        <v>0.15896990740740741</v>
      </c>
      <c r="AF21" s="79">
        <f t="shared" si="12"/>
        <v>10</v>
      </c>
      <c r="AG21" s="78">
        <f t="shared" si="13"/>
        <v>0.15843157407958008</v>
      </c>
      <c r="AH21" s="79">
        <f t="shared" si="14"/>
        <v>10</v>
      </c>
      <c r="AI21" s="77">
        <v>0.15831018518518519</v>
      </c>
      <c r="AJ21" s="78">
        <f t="shared" si="15"/>
        <v>0.81107638889345912</v>
      </c>
      <c r="AK21" s="79">
        <f t="shared" si="16"/>
        <v>9</v>
      </c>
      <c r="AL21" s="78">
        <f t="shared" si="17"/>
        <v>0.8083297718847684</v>
      </c>
      <c r="AM21" s="79">
        <f t="shared" si="18"/>
        <v>9</v>
      </c>
      <c r="AN21" s="77">
        <v>0.74887731481481479</v>
      </c>
      <c r="AO21" s="78">
        <f t="shared" si="19"/>
        <v>8.9155092592592577E-2</v>
      </c>
      <c r="AP21" s="79">
        <f t="shared" si="20"/>
        <v>10</v>
      </c>
      <c r="AQ21" s="78">
        <f t="shared" si="21"/>
        <v>8.877565870300072E-2</v>
      </c>
      <c r="AR21" s="79">
        <f t="shared" si="22"/>
        <v>10</v>
      </c>
      <c r="AS21" s="99">
        <v>0.80383101851851846</v>
      </c>
      <c r="AT21" s="78">
        <f t="shared" si="23"/>
        <v>4.3414351851851829E-2</v>
      </c>
      <c r="AU21" s="79">
        <f t="shared" si="24"/>
        <v>6</v>
      </c>
      <c r="AV21" s="78">
        <f t="shared" si="25"/>
        <v>4.3267334137058945E-2</v>
      </c>
      <c r="AW21" s="79">
        <f t="shared" si="26"/>
        <v>5</v>
      </c>
      <c r="AX21" s="99">
        <v>0.73744212962962974</v>
      </c>
      <c r="AY21" s="78">
        <f t="shared" si="27"/>
        <v>8.4664351851851949E-2</v>
      </c>
      <c r="AZ21" s="79">
        <f t="shared" si="28"/>
        <v>10</v>
      </c>
      <c r="BA21" s="78">
        <f t="shared" si="29"/>
        <v>8.4377645751156152E-2</v>
      </c>
      <c r="BB21" s="79">
        <f t="shared" si="30"/>
        <v>10</v>
      </c>
      <c r="BC21" s="77">
        <v>0.70572916666666663</v>
      </c>
      <c r="BD21" s="78">
        <f t="shared" si="31"/>
        <v>0.27517361111111105</v>
      </c>
      <c r="BE21" s="79">
        <f t="shared" si="32"/>
        <v>9</v>
      </c>
      <c r="BF21" s="78">
        <f t="shared" si="33"/>
        <v>0.27424176729100952</v>
      </c>
      <c r="BG21" s="79">
        <f t="shared" si="34"/>
        <v>9</v>
      </c>
      <c r="BH21" s="77">
        <v>0.55819444444444444</v>
      </c>
      <c r="BI21" s="78">
        <f t="shared" si="35"/>
        <v>0.12972222222222224</v>
      </c>
      <c r="BJ21" s="79">
        <f t="shared" si="36"/>
        <v>13</v>
      </c>
      <c r="BK21" s="78">
        <f t="shared" si="37"/>
        <v>0.12917013926304458</v>
      </c>
      <c r="BL21" s="79">
        <f t="shared" si="38"/>
        <v>12</v>
      </c>
      <c r="BM21" s="77"/>
      <c r="BN21" s="78" t="str">
        <f t="shared" si="39"/>
        <v/>
      </c>
      <c r="BO21" s="79">
        <f t="shared" si="40"/>
        <v>0</v>
      </c>
      <c r="BP21" s="78" t="str">
        <f t="shared" si="41"/>
        <v xml:space="preserve"> </v>
      </c>
      <c r="BQ21" s="79" t="e">
        <f t="shared" si="42"/>
        <v>#VALUE!</v>
      </c>
      <c r="BR21" s="99"/>
      <c r="BS21" s="78" t="str">
        <f t="shared" si="43"/>
        <v/>
      </c>
      <c r="BT21" s="79">
        <f t="shared" si="44"/>
        <v>0</v>
      </c>
      <c r="BU21" s="78" t="str">
        <f t="shared" si="45"/>
        <v xml:space="preserve"> </v>
      </c>
      <c r="BV21" s="79" t="e">
        <f t="shared" si="46"/>
        <v>#VALUE!</v>
      </c>
      <c r="BW21" s="33"/>
      <c r="BX21" s="80">
        <f t="shared" si="47"/>
        <v>12</v>
      </c>
      <c r="BY21" s="81">
        <f t="shared" si="48"/>
        <v>9</v>
      </c>
      <c r="BZ21" s="96">
        <f t="shared" si="49"/>
        <v>19</v>
      </c>
      <c r="CA21" s="83">
        <v>17</v>
      </c>
      <c r="CB21" s="83">
        <f t="shared" si="100"/>
        <v>11</v>
      </c>
      <c r="CC21" s="81">
        <f t="shared" si="50"/>
        <v>10</v>
      </c>
      <c r="CD21" s="96">
        <f t="shared" si="51"/>
        <v>8</v>
      </c>
      <c r="CE21" s="82">
        <f t="shared" si="52"/>
        <v>27</v>
      </c>
      <c r="CF21" s="111">
        <f t="shared" si="53"/>
        <v>10</v>
      </c>
      <c r="CG21" s="112">
        <f t="shared" si="54"/>
        <v>2.25</v>
      </c>
      <c r="CH21" s="83">
        <v>17</v>
      </c>
      <c r="CI21" s="83">
        <f t="shared" si="101"/>
        <v>1</v>
      </c>
      <c r="CJ21" s="81">
        <f t="shared" si="55"/>
        <v>9</v>
      </c>
      <c r="CK21" s="174">
        <f t="shared" si="102"/>
        <v>22</v>
      </c>
      <c r="CL21" s="82">
        <f t="shared" si="56"/>
        <v>49</v>
      </c>
      <c r="CM21" s="111">
        <f t="shared" si="57"/>
        <v>8</v>
      </c>
      <c r="CN21" s="112">
        <f t="shared" si="58"/>
        <v>12.25</v>
      </c>
      <c r="CO21" s="83">
        <v>17</v>
      </c>
      <c r="CP21" s="83">
        <f t="shared" si="103"/>
        <v>3</v>
      </c>
      <c r="CQ21" s="81">
        <f t="shared" si="59"/>
        <v>10</v>
      </c>
      <c r="CR21" s="96">
        <f t="shared" si="60"/>
        <v>14</v>
      </c>
      <c r="CS21" s="82">
        <f t="shared" si="61"/>
        <v>63</v>
      </c>
      <c r="CT21" s="111">
        <f t="shared" si="62"/>
        <v>9</v>
      </c>
      <c r="CU21" s="112">
        <f t="shared" si="63"/>
        <v>17.75</v>
      </c>
      <c r="CV21" s="83">
        <v>17</v>
      </c>
      <c r="CW21" s="83">
        <f t="shared" si="104"/>
        <v>7</v>
      </c>
      <c r="CX21" s="81">
        <f t="shared" si="64"/>
        <v>5</v>
      </c>
      <c r="CY21" s="96">
        <f t="shared" si="65"/>
        <v>17</v>
      </c>
      <c r="CZ21" s="82">
        <f t="shared" si="66"/>
        <v>80</v>
      </c>
      <c r="DA21" s="111">
        <f t="shared" si="67"/>
        <v>9</v>
      </c>
      <c r="DB21" s="112">
        <f t="shared" si="68"/>
        <v>27.75</v>
      </c>
      <c r="DC21" s="83">
        <v>17</v>
      </c>
      <c r="DD21" s="83">
        <f t="shared" si="105"/>
        <v>5</v>
      </c>
      <c r="DE21" s="81">
        <f t="shared" si="69"/>
        <v>10</v>
      </c>
      <c r="DF21" s="96">
        <f t="shared" si="70"/>
        <v>13</v>
      </c>
      <c r="DG21" s="82">
        <f t="shared" si="71"/>
        <v>93</v>
      </c>
      <c r="DH21" s="111">
        <f t="shared" si="72"/>
        <v>9</v>
      </c>
      <c r="DI21" s="112">
        <f t="shared" si="73"/>
        <v>34.25</v>
      </c>
      <c r="DJ21" s="83">
        <v>17</v>
      </c>
      <c r="DK21" s="83">
        <f t="shared" si="106"/>
        <v>6</v>
      </c>
      <c r="DL21" s="81">
        <f t="shared" si="74"/>
        <v>9</v>
      </c>
      <c r="DM21" s="96">
        <f t="shared" si="75"/>
        <v>16</v>
      </c>
      <c r="DN21" s="82">
        <f t="shared" si="76"/>
        <v>109</v>
      </c>
      <c r="DO21" s="111">
        <f t="shared" si="77"/>
        <v>9</v>
      </c>
      <c r="DP21" s="112">
        <f t="shared" si="78"/>
        <v>34.75</v>
      </c>
      <c r="DQ21" s="112">
        <v>17</v>
      </c>
      <c r="DR21" s="83">
        <f t="shared" si="107"/>
        <v>8</v>
      </c>
      <c r="DS21" s="81">
        <f t="shared" si="79"/>
        <v>12</v>
      </c>
      <c r="DT21" s="82">
        <f t="shared" si="108"/>
        <v>13</v>
      </c>
      <c r="DU21" s="82">
        <f t="shared" si="80"/>
        <v>122</v>
      </c>
      <c r="DV21" s="84">
        <f t="shared" si="81"/>
        <v>9</v>
      </c>
      <c r="DW21" s="112">
        <f t="shared" si="82"/>
        <v>42.25</v>
      </c>
      <c r="DX21" s="83">
        <v>17</v>
      </c>
      <c r="DY21" s="83">
        <f t="shared" si="109"/>
        <v>8</v>
      </c>
      <c r="DZ21" s="81" t="e">
        <f t="shared" si="83"/>
        <v>#VALUE!</v>
      </c>
      <c r="EA21" s="96" t="str">
        <f t="shared" si="110"/>
        <v xml:space="preserve"> </v>
      </c>
      <c r="EB21" s="82" t="str">
        <f t="shared" si="84"/>
        <v xml:space="preserve"> </v>
      </c>
      <c r="EC21" s="84" t="str">
        <f t="shared" si="85"/>
        <v xml:space="preserve"> </v>
      </c>
      <c r="ED21" s="112" t="str">
        <f t="shared" si="86"/>
        <v xml:space="preserve"> </v>
      </c>
      <c r="EE21" s="83">
        <v>17</v>
      </c>
      <c r="EF21" s="83">
        <f t="shared" si="111"/>
        <v>-16</v>
      </c>
      <c r="EG21" s="81" t="e">
        <f t="shared" si="87"/>
        <v>#VALUE!</v>
      </c>
      <c r="EH21" s="96" t="str">
        <f t="shared" si="112"/>
        <v xml:space="preserve"> </v>
      </c>
      <c r="EI21" s="82" t="str">
        <f t="shared" si="88"/>
        <v xml:space="preserve"> </v>
      </c>
      <c r="EJ21" s="84" t="str">
        <f t="shared" si="89"/>
        <v xml:space="preserve"> </v>
      </c>
      <c r="EK21" s="112" t="str">
        <f t="shared" si="90"/>
        <v xml:space="preserve"> </v>
      </c>
      <c r="EL21" s="83">
        <v>17</v>
      </c>
      <c r="EM21" s="83">
        <f t="shared" si="113"/>
        <v>-16</v>
      </c>
      <c r="EN21" s="86">
        <f t="shared" si="91"/>
        <v>-8</v>
      </c>
      <c r="EO21" s="65"/>
      <c r="EP21" s="87">
        <f t="shared" si="92"/>
        <v>114</v>
      </c>
      <c r="EQ21" s="88">
        <f t="shared" si="93"/>
        <v>9</v>
      </c>
      <c r="ER21" s="89">
        <f t="shared" si="94"/>
        <v>74</v>
      </c>
      <c r="ES21" s="90">
        <f t="shared" si="95"/>
        <v>42</v>
      </c>
      <c r="ET21" s="91">
        <v>17</v>
      </c>
      <c r="EU21" s="91">
        <v>1</v>
      </c>
      <c r="EV21" s="84">
        <f t="shared" si="96"/>
        <v>9</v>
      </c>
      <c r="EW21" s="92" t="str">
        <f t="shared" si="97"/>
        <v>Сергей Соловьёв</v>
      </c>
      <c r="EX21" s="93">
        <f t="shared" si="98"/>
        <v>12</v>
      </c>
    </row>
    <row r="22" spans="1:154">
      <c r="A22" s="66">
        <v>18</v>
      </c>
      <c r="B22" s="48" t="s">
        <v>88</v>
      </c>
      <c r="C22" s="126">
        <v>16.5</v>
      </c>
      <c r="D22" s="126">
        <v>8.57</v>
      </c>
      <c r="E22" s="126">
        <v>16.57</v>
      </c>
      <c r="F22" s="127">
        <v>5.6</v>
      </c>
      <c r="G22" s="127">
        <v>14.4</v>
      </c>
      <c r="H22" s="127">
        <v>2.15</v>
      </c>
      <c r="I22" s="128">
        <v>13.3</v>
      </c>
      <c r="J22" s="69">
        <f t="shared" si="115"/>
        <v>117.0985</v>
      </c>
      <c r="K22" s="129">
        <f t="shared" si="0"/>
        <v>52.753599999999999</v>
      </c>
      <c r="L22" s="129">
        <f t="shared" si="114"/>
        <v>50.929588235294119</v>
      </c>
      <c r="M22" s="48"/>
      <c r="N22" s="48"/>
      <c r="O22" s="95" t="s">
        <v>89</v>
      </c>
      <c r="P22" s="95" t="s">
        <v>90</v>
      </c>
      <c r="Q22" s="73">
        <f t="shared" si="2"/>
        <v>52.753599999999999</v>
      </c>
      <c r="R22" s="73">
        <f t="shared" si="3"/>
        <v>50.929588235294119</v>
      </c>
      <c r="S22" s="74">
        <v>1</v>
      </c>
      <c r="T22" s="74" t="s">
        <v>74</v>
      </c>
      <c r="U22" s="75">
        <v>2</v>
      </c>
      <c r="V22" s="76">
        <f t="shared" si="4"/>
        <v>0.99956906971785975</v>
      </c>
      <c r="W22" s="76">
        <f t="shared" si="5"/>
        <v>0.99961926714587857</v>
      </c>
      <c r="X22" s="76">
        <f t="shared" si="6"/>
        <v>0.99707891158158313</v>
      </c>
      <c r="Y22" s="99">
        <v>0.58226851851851846</v>
      </c>
      <c r="Z22" s="78">
        <f t="shared" si="7"/>
        <v>0.13782407407407404</v>
      </c>
      <c r="AA22" s="79">
        <f t="shared" si="8"/>
        <v>8</v>
      </c>
      <c r="AB22" s="78">
        <f t="shared" si="9"/>
        <v>0.13742147776751723</v>
      </c>
      <c r="AC22" s="79">
        <f t="shared" si="10"/>
        <v>8</v>
      </c>
      <c r="AD22" s="77">
        <v>0.52074074074074073</v>
      </c>
      <c r="AE22" s="78">
        <f t="shared" si="11"/>
        <v>0.15060185185185188</v>
      </c>
      <c r="AF22" s="79">
        <f t="shared" si="12"/>
        <v>8</v>
      </c>
      <c r="AG22" s="78">
        <f t="shared" si="13"/>
        <v>0.15016193052661531</v>
      </c>
      <c r="AH22" s="79">
        <f t="shared" si="14"/>
        <v>8</v>
      </c>
      <c r="AI22" s="77">
        <v>6.8981481481481477E-2</v>
      </c>
      <c r="AJ22" s="78">
        <f t="shared" si="15"/>
        <v>0.72174768518975552</v>
      </c>
      <c r="AK22" s="79">
        <f t="shared" si="16"/>
        <v>5</v>
      </c>
      <c r="AL22" s="78">
        <f t="shared" si="17"/>
        <v>0.71963939638552854</v>
      </c>
      <c r="AM22" s="79">
        <f t="shared" si="18"/>
        <v>5</v>
      </c>
      <c r="AN22" s="77">
        <v>0.7416666666666667</v>
      </c>
      <c r="AO22" s="78">
        <f t="shared" si="19"/>
        <v>8.1944444444444486E-2</v>
      </c>
      <c r="AP22" s="79">
        <f t="shared" si="20"/>
        <v>5</v>
      </c>
      <c r="AQ22" s="78">
        <f t="shared" si="21"/>
        <v>8.1913245502231752E-2</v>
      </c>
      <c r="AR22" s="79">
        <f t="shared" si="22"/>
        <v>5</v>
      </c>
      <c r="AS22" s="77">
        <v>0.80439814814814825</v>
      </c>
      <c r="AT22" s="78">
        <f t="shared" si="23"/>
        <v>4.3981481481481621E-2</v>
      </c>
      <c r="AU22" s="79">
        <f t="shared" si="24"/>
        <v>9</v>
      </c>
      <c r="AV22" s="78">
        <f t="shared" si="25"/>
        <v>4.3853007685301246E-2</v>
      </c>
      <c r="AW22" s="79">
        <f t="shared" si="26"/>
        <v>9</v>
      </c>
      <c r="AX22" s="77">
        <v>0.73097222222222225</v>
      </c>
      <c r="AY22" s="78">
        <f t="shared" si="27"/>
        <v>7.8194444444444455E-2</v>
      </c>
      <c r="AZ22" s="79">
        <f t="shared" si="28"/>
        <v>6</v>
      </c>
      <c r="BA22" s="78">
        <f t="shared" si="29"/>
        <v>7.7966031558393253E-2</v>
      </c>
      <c r="BB22" s="79">
        <f t="shared" si="30"/>
        <v>6</v>
      </c>
      <c r="BC22" s="77">
        <v>0.70982638888888883</v>
      </c>
      <c r="BD22" s="78">
        <f t="shared" si="31"/>
        <v>0.27927083333333325</v>
      </c>
      <c r="BE22" s="79">
        <f t="shared" si="32"/>
        <v>14</v>
      </c>
      <c r="BF22" s="78">
        <f t="shared" si="33"/>
        <v>0.27845505853648161</v>
      </c>
      <c r="BG22" s="79">
        <f t="shared" si="34"/>
        <v>14</v>
      </c>
      <c r="BH22" s="77">
        <v>0.54320601851851846</v>
      </c>
      <c r="BI22" s="78">
        <f t="shared" si="35"/>
        <v>0.11473379629629626</v>
      </c>
      <c r="BJ22" s="79">
        <f t="shared" si="36"/>
        <v>5</v>
      </c>
      <c r="BK22" s="78">
        <f t="shared" si="37"/>
        <v>0.11469011337056818</v>
      </c>
      <c r="BL22" s="79">
        <f t="shared" si="38"/>
        <v>5</v>
      </c>
      <c r="BM22" s="77"/>
      <c r="BN22" s="78" t="str">
        <f t="shared" si="39"/>
        <v/>
      </c>
      <c r="BO22" s="79">
        <f t="shared" si="40"/>
        <v>0</v>
      </c>
      <c r="BP22" s="78" t="str">
        <f t="shared" si="41"/>
        <v xml:space="preserve"> </v>
      </c>
      <c r="BQ22" s="79" t="e">
        <f t="shared" si="42"/>
        <v>#VALUE!</v>
      </c>
      <c r="BR22" s="99"/>
      <c r="BS22" s="78" t="str">
        <f t="shared" si="43"/>
        <v/>
      </c>
      <c r="BT22" s="79">
        <f t="shared" si="44"/>
        <v>0</v>
      </c>
      <c r="BU22" s="78" t="str">
        <f t="shared" si="45"/>
        <v xml:space="preserve"> </v>
      </c>
      <c r="BV22" s="79" t="e">
        <f t="shared" si="46"/>
        <v>#VALUE!</v>
      </c>
      <c r="BW22" s="33"/>
      <c r="BX22" s="80">
        <f t="shared" si="47"/>
        <v>2</v>
      </c>
      <c r="BY22" s="81">
        <f t="shared" si="48"/>
        <v>8</v>
      </c>
      <c r="BZ22" s="96">
        <f t="shared" si="49"/>
        <v>20</v>
      </c>
      <c r="CA22" s="83">
        <v>18</v>
      </c>
      <c r="CB22" s="83">
        <f t="shared" si="100"/>
        <v>10</v>
      </c>
      <c r="CC22" s="81">
        <f t="shared" si="50"/>
        <v>8</v>
      </c>
      <c r="CD22" s="96">
        <f t="shared" si="51"/>
        <v>10</v>
      </c>
      <c r="CE22" s="82">
        <f t="shared" si="52"/>
        <v>30</v>
      </c>
      <c r="CF22" s="111">
        <f t="shared" si="53"/>
        <v>8</v>
      </c>
      <c r="CG22" s="112">
        <f t="shared" si="54"/>
        <v>0.5</v>
      </c>
      <c r="CH22" s="83">
        <v>18</v>
      </c>
      <c r="CI22" s="83">
        <f t="shared" si="101"/>
        <v>0</v>
      </c>
      <c r="CJ22" s="81">
        <f t="shared" si="55"/>
        <v>5</v>
      </c>
      <c r="CK22" s="174">
        <f t="shared" si="102"/>
        <v>30</v>
      </c>
      <c r="CL22" s="82">
        <f t="shared" si="56"/>
        <v>60</v>
      </c>
      <c r="CM22" s="111">
        <f t="shared" si="57"/>
        <v>6</v>
      </c>
      <c r="CN22" s="112">
        <f t="shared" si="58"/>
        <v>6.75</v>
      </c>
      <c r="CO22" s="83">
        <v>18</v>
      </c>
      <c r="CP22" s="83">
        <f t="shared" si="103"/>
        <v>2</v>
      </c>
      <c r="CQ22" s="81">
        <f t="shared" si="59"/>
        <v>5</v>
      </c>
      <c r="CR22" s="96">
        <f t="shared" si="60"/>
        <v>19</v>
      </c>
      <c r="CS22" s="82">
        <f t="shared" si="61"/>
        <v>79</v>
      </c>
      <c r="CT22" s="111">
        <f t="shared" si="62"/>
        <v>5</v>
      </c>
      <c r="CU22" s="112">
        <f t="shared" si="63"/>
        <v>17.25</v>
      </c>
      <c r="CV22" s="83">
        <v>18</v>
      </c>
      <c r="CW22" s="83">
        <f t="shared" si="104"/>
        <v>6</v>
      </c>
      <c r="CX22" s="81">
        <f t="shared" si="64"/>
        <v>9</v>
      </c>
      <c r="CY22" s="96">
        <f t="shared" si="65"/>
        <v>13</v>
      </c>
      <c r="CZ22" s="82">
        <f t="shared" si="66"/>
        <v>92</v>
      </c>
      <c r="DA22" s="111">
        <f t="shared" si="67"/>
        <v>5</v>
      </c>
      <c r="DB22" s="112">
        <f t="shared" si="68"/>
        <v>21.25</v>
      </c>
      <c r="DC22" s="83">
        <v>18</v>
      </c>
      <c r="DD22" s="83">
        <f t="shared" si="105"/>
        <v>4</v>
      </c>
      <c r="DE22" s="81">
        <f t="shared" si="69"/>
        <v>6</v>
      </c>
      <c r="DF22" s="96">
        <f t="shared" si="70"/>
        <v>17</v>
      </c>
      <c r="DG22" s="82">
        <f t="shared" si="71"/>
        <v>109</v>
      </c>
      <c r="DH22" s="111">
        <f t="shared" si="72"/>
        <v>6</v>
      </c>
      <c r="DI22" s="112">
        <f t="shared" si="73"/>
        <v>29</v>
      </c>
      <c r="DJ22" s="83">
        <v>18</v>
      </c>
      <c r="DK22" s="83">
        <f t="shared" si="106"/>
        <v>5</v>
      </c>
      <c r="DL22" s="81">
        <f t="shared" si="74"/>
        <v>14</v>
      </c>
      <c r="DM22" s="96">
        <f t="shared" si="75"/>
        <v>11</v>
      </c>
      <c r="DN22" s="82">
        <f t="shared" si="76"/>
        <v>120</v>
      </c>
      <c r="DO22" s="111">
        <f t="shared" si="77"/>
        <v>7</v>
      </c>
      <c r="DP22" s="112">
        <f t="shared" si="78"/>
        <v>29</v>
      </c>
      <c r="DQ22" s="112">
        <v>18</v>
      </c>
      <c r="DR22" s="83">
        <f t="shared" si="107"/>
        <v>7</v>
      </c>
      <c r="DS22" s="81">
        <f t="shared" si="79"/>
        <v>5</v>
      </c>
      <c r="DT22" s="82">
        <f t="shared" si="108"/>
        <v>20</v>
      </c>
      <c r="DU22" s="82">
        <f t="shared" si="80"/>
        <v>140</v>
      </c>
      <c r="DV22" s="84">
        <f t="shared" si="81"/>
        <v>6</v>
      </c>
      <c r="DW22" s="112">
        <f t="shared" si="82"/>
        <v>41</v>
      </c>
      <c r="DX22" s="83">
        <v>18</v>
      </c>
      <c r="DY22" s="83">
        <f t="shared" si="109"/>
        <v>7</v>
      </c>
      <c r="DZ22" s="81" t="e">
        <f t="shared" si="83"/>
        <v>#VALUE!</v>
      </c>
      <c r="EA22" s="96" t="str">
        <f t="shared" si="110"/>
        <v xml:space="preserve"> </v>
      </c>
      <c r="EB22" s="82" t="str">
        <f t="shared" si="84"/>
        <v xml:space="preserve"> </v>
      </c>
      <c r="EC22" s="84" t="str">
        <f t="shared" si="85"/>
        <v xml:space="preserve"> </v>
      </c>
      <c r="ED22" s="112" t="str">
        <f t="shared" si="86"/>
        <v xml:space="preserve"> </v>
      </c>
      <c r="EE22" s="83">
        <v>18</v>
      </c>
      <c r="EF22" s="83">
        <f t="shared" si="111"/>
        <v>-17</v>
      </c>
      <c r="EG22" s="81" t="e">
        <f t="shared" si="87"/>
        <v>#VALUE!</v>
      </c>
      <c r="EH22" s="96" t="str">
        <f t="shared" si="112"/>
        <v xml:space="preserve"> </v>
      </c>
      <c r="EI22" s="82" t="str">
        <f t="shared" si="88"/>
        <v xml:space="preserve"> </v>
      </c>
      <c r="EJ22" s="84" t="str">
        <f t="shared" si="89"/>
        <v xml:space="preserve"> </v>
      </c>
      <c r="EK22" s="112" t="str">
        <f t="shared" si="90"/>
        <v xml:space="preserve"> </v>
      </c>
      <c r="EL22" s="83">
        <v>18</v>
      </c>
      <c r="EM22" s="83">
        <f t="shared" si="113"/>
        <v>-17</v>
      </c>
      <c r="EN22" s="86">
        <f t="shared" si="91"/>
        <v>-10</v>
      </c>
      <c r="EO22" s="65"/>
      <c r="EP22" s="100">
        <f t="shared" si="92"/>
        <v>130</v>
      </c>
      <c r="EQ22" s="88">
        <f t="shared" si="93"/>
        <v>6</v>
      </c>
      <c r="ER22" s="89">
        <f t="shared" si="94"/>
        <v>60</v>
      </c>
      <c r="ES22" s="90">
        <f t="shared" si="95"/>
        <v>37</v>
      </c>
      <c r="ET22" s="91">
        <v>18</v>
      </c>
      <c r="EU22" s="91">
        <v>1</v>
      </c>
      <c r="EV22" s="84">
        <f t="shared" si="96"/>
        <v>6</v>
      </c>
      <c r="EW22" s="92" t="str">
        <f t="shared" si="97"/>
        <v>Михаил Анисимов</v>
      </c>
      <c r="EX22" s="93">
        <f t="shared" si="98"/>
        <v>2</v>
      </c>
    </row>
    <row r="23" spans="1:154" s="98" customFormat="1" ht="13.5" customHeight="1">
      <c r="A23" s="66">
        <v>19</v>
      </c>
      <c r="B23" s="48" t="s">
        <v>88</v>
      </c>
      <c r="C23" s="126">
        <v>16.5</v>
      </c>
      <c r="D23" s="126">
        <v>8.57</v>
      </c>
      <c r="E23" s="126">
        <v>16.57</v>
      </c>
      <c r="F23" s="127">
        <v>5.6</v>
      </c>
      <c r="G23" s="127">
        <v>14.4</v>
      </c>
      <c r="H23" s="127">
        <v>2.15</v>
      </c>
      <c r="I23" s="128">
        <v>13.3</v>
      </c>
      <c r="J23" s="69">
        <f t="shared" si="115"/>
        <v>117.0985</v>
      </c>
      <c r="K23" s="129">
        <f t="shared" si="0"/>
        <v>52.753599999999999</v>
      </c>
      <c r="L23" s="129">
        <f t="shared" si="114"/>
        <v>50.929588235294119</v>
      </c>
      <c r="M23" s="48"/>
      <c r="N23" s="48"/>
      <c r="O23" s="95" t="s">
        <v>91</v>
      </c>
      <c r="P23" s="95" t="s">
        <v>128</v>
      </c>
      <c r="Q23" s="73">
        <f t="shared" si="2"/>
        <v>52.753599999999999</v>
      </c>
      <c r="R23" s="73">
        <f t="shared" si="3"/>
        <v>50.929588235294119</v>
      </c>
      <c r="S23" s="74">
        <v>1</v>
      </c>
      <c r="T23" s="74" t="s">
        <v>74</v>
      </c>
      <c r="U23" s="75">
        <v>21</v>
      </c>
      <c r="V23" s="76">
        <f t="shared" si="4"/>
        <v>0.99956906971785975</v>
      </c>
      <c r="W23" s="76">
        <f t="shared" si="5"/>
        <v>0.99961926714587857</v>
      </c>
      <c r="X23" s="76">
        <f t="shared" si="6"/>
        <v>0.99707891158158313</v>
      </c>
      <c r="Y23" s="77" t="s">
        <v>145</v>
      </c>
      <c r="Z23" s="78" t="str">
        <f t="shared" si="7"/>
        <v xml:space="preserve"> </v>
      </c>
      <c r="AA23" s="79" t="str">
        <f t="shared" si="8"/>
        <v>n/s</v>
      </c>
      <c r="AB23" s="78" t="str">
        <f t="shared" si="9"/>
        <v xml:space="preserve"> </v>
      </c>
      <c r="AC23" s="79" t="str">
        <f t="shared" si="10"/>
        <v>n/s</v>
      </c>
      <c r="AD23" s="77" t="s">
        <v>145</v>
      </c>
      <c r="AE23" s="78" t="str">
        <f t="shared" si="11"/>
        <v xml:space="preserve"> </v>
      </c>
      <c r="AF23" s="79" t="str">
        <f t="shared" si="12"/>
        <v>n/s</v>
      </c>
      <c r="AG23" s="78" t="str">
        <f t="shared" si="13"/>
        <v xml:space="preserve"> </v>
      </c>
      <c r="AH23" s="79" t="str">
        <f t="shared" si="14"/>
        <v>n/s</v>
      </c>
      <c r="AI23" s="77" t="s">
        <v>145</v>
      </c>
      <c r="AJ23" s="78" t="str">
        <f t="shared" si="15"/>
        <v xml:space="preserve"> </v>
      </c>
      <c r="AK23" s="79" t="str">
        <f t="shared" si="16"/>
        <v>n/s</v>
      </c>
      <c r="AL23" s="78" t="str">
        <f t="shared" si="17"/>
        <v xml:space="preserve"> </v>
      </c>
      <c r="AM23" s="79" t="str">
        <f t="shared" si="18"/>
        <v>n/s</v>
      </c>
      <c r="AN23" s="77" t="s">
        <v>145</v>
      </c>
      <c r="AO23" s="78" t="str">
        <f t="shared" si="19"/>
        <v xml:space="preserve"> </v>
      </c>
      <c r="AP23" s="79" t="str">
        <f t="shared" si="20"/>
        <v>n/s</v>
      </c>
      <c r="AQ23" s="78" t="str">
        <f t="shared" si="21"/>
        <v xml:space="preserve"> </v>
      </c>
      <c r="AR23" s="79" t="str">
        <f t="shared" si="22"/>
        <v>n/s</v>
      </c>
      <c r="AS23" s="77" t="s">
        <v>145</v>
      </c>
      <c r="AT23" s="78" t="str">
        <f t="shared" si="23"/>
        <v xml:space="preserve"> </v>
      </c>
      <c r="AU23" s="79" t="str">
        <f t="shared" si="24"/>
        <v>n/s</v>
      </c>
      <c r="AV23" s="78" t="str">
        <f t="shared" si="25"/>
        <v xml:space="preserve"> </v>
      </c>
      <c r="AW23" s="79" t="str">
        <f t="shared" si="26"/>
        <v>n/s</v>
      </c>
      <c r="AX23" s="99" t="s">
        <v>145</v>
      </c>
      <c r="AY23" s="78" t="str">
        <f t="shared" si="27"/>
        <v xml:space="preserve"> </v>
      </c>
      <c r="AZ23" s="79" t="str">
        <f t="shared" si="28"/>
        <v>n/s</v>
      </c>
      <c r="BA23" s="78" t="str">
        <f t="shared" si="29"/>
        <v xml:space="preserve"> </v>
      </c>
      <c r="BB23" s="79" t="str">
        <f t="shared" si="30"/>
        <v>n/s</v>
      </c>
      <c r="BC23" s="77">
        <v>0.67314814814814816</v>
      </c>
      <c r="BD23" s="78">
        <f t="shared" si="31"/>
        <v>0.24259259259259258</v>
      </c>
      <c r="BE23" s="79">
        <f t="shared" si="32"/>
        <v>4</v>
      </c>
      <c r="BF23" s="78">
        <f t="shared" si="33"/>
        <v>0.24188395817997663</v>
      </c>
      <c r="BG23" s="79">
        <f t="shared" si="34"/>
        <v>3</v>
      </c>
      <c r="BH23" s="99">
        <v>0.54415509259259254</v>
      </c>
      <c r="BI23" s="78">
        <f t="shared" si="35"/>
        <v>0.11568287037037034</v>
      </c>
      <c r="BJ23" s="79">
        <f t="shared" si="36"/>
        <v>6</v>
      </c>
      <c r="BK23" s="78">
        <f t="shared" si="37"/>
        <v>0.11563882610096127</v>
      </c>
      <c r="BL23" s="79">
        <f t="shared" si="38"/>
        <v>6</v>
      </c>
      <c r="BM23" s="99"/>
      <c r="BN23" s="78" t="str">
        <f t="shared" si="39"/>
        <v/>
      </c>
      <c r="BO23" s="79">
        <f t="shared" si="40"/>
        <v>0</v>
      </c>
      <c r="BP23" s="78" t="str">
        <f t="shared" si="41"/>
        <v xml:space="preserve"> </v>
      </c>
      <c r="BQ23" s="79" t="e">
        <f t="shared" si="42"/>
        <v>#VALUE!</v>
      </c>
      <c r="BR23" s="99"/>
      <c r="BS23" s="78" t="str">
        <f t="shared" si="43"/>
        <v/>
      </c>
      <c r="BT23" s="79">
        <f t="shared" si="44"/>
        <v>0</v>
      </c>
      <c r="BU23" s="78" t="str">
        <f t="shared" si="45"/>
        <v xml:space="preserve"> </v>
      </c>
      <c r="BV23" s="79" t="e">
        <f t="shared" si="46"/>
        <v>#VALUE!</v>
      </c>
      <c r="BW23" s="33"/>
      <c r="BX23" s="80">
        <f t="shared" si="47"/>
        <v>21</v>
      </c>
      <c r="BY23" s="81" t="str">
        <f t="shared" si="48"/>
        <v>n/s</v>
      </c>
      <c r="BZ23" s="96">
        <f t="shared" si="49"/>
        <v>0</v>
      </c>
      <c r="CA23" s="83">
        <v>19</v>
      </c>
      <c r="CB23" s="83">
        <f t="shared" si="100"/>
        <v>9</v>
      </c>
      <c r="CC23" s="81" t="str">
        <f t="shared" si="50"/>
        <v>n/s</v>
      </c>
      <c r="CD23" s="96">
        <f t="shared" si="51"/>
        <v>0</v>
      </c>
      <c r="CE23" s="82">
        <f t="shared" si="52"/>
        <v>0</v>
      </c>
      <c r="CF23" s="111">
        <f t="shared" si="53"/>
        <v>28</v>
      </c>
      <c r="CG23" s="112">
        <f t="shared" si="54"/>
        <v>0.25</v>
      </c>
      <c r="CH23" s="83">
        <v>19</v>
      </c>
      <c r="CI23" s="83">
        <f t="shared" si="101"/>
        <v>-1</v>
      </c>
      <c r="CJ23" s="81" t="str">
        <f t="shared" si="55"/>
        <v>n/s</v>
      </c>
      <c r="CK23" s="174">
        <f t="shared" si="102"/>
        <v>0</v>
      </c>
      <c r="CL23" s="82">
        <f t="shared" si="56"/>
        <v>0</v>
      </c>
      <c r="CM23" s="111">
        <f t="shared" si="57"/>
        <v>28</v>
      </c>
      <c r="CN23" s="112">
        <f t="shared" si="58"/>
        <v>4.75</v>
      </c>
      <c r="CO23" s="83">
        <v>19</v>
      </c>
      <c r="CP23" s="83">
        <f t="shared" si="103"/>
        <v>1</v>
      </c>
      <c r="CQ23" s="81" t="str">
        <f t="shared" si="59"/>
        <v>n/s</v>
      </c>
      <c r="CR23" s="96">
        <f t="shared" si="60"/>
        <v>0</v>
      </c>
      <c r="CS23" s="82">
        <f t="shared" si="61"/>
        <v>0</v>
      </c>
      <c r="CT23" s="111">
        <f t="shared" si="62"/>
        <v>28</v>
      </c>
      <c r="CU23" s="112">
        <f t="shared" si="63"/>
        <v>16.25</v>
      </c>
      <c r="CV23" s="83">
        <v>19</v>
      </c>
      <c r="CW23" s="83">
        <f t="shared" si="104"/>
        <v>5</v>
      </c>
      <c r="CX23" s="81" t="str">
        <f t="shared" si="64"/>
        <v>n/s</v>
      </c>
      <c r="CY23" s="96">
        <f t="shared" si="65"/>
        <v>0</v>
      </c>
      <c r="CZ23" s="82">
        <f t="shared" si="66"/>
        <v>0</v>
      </c>
      <c r="DA23" s="111">
        <f t="shared" si="67"/>
        <v>28</v>
      </c>
      <c r="DB23" s="112">
        <f t="shared" si="68"/>
        <v>20.5</v>
      </c>
      <c r="DC23" s="83">
        <v>19</v>
      </c>
      <c r="DD23" s="83">
        <f t="shared" si="105"/>
        <v>3</v>
      </c>
      <c r="DE23" s="81" t="str">
        <f t="shared" si="69"/>
        <v>n/s</v>
      </c>
      <c r="DF23" s="96">
        <f t="shared" si="70"/>
        <v>0</v>
      </c>
      <c r="DG23" s="82">
        <f t="shared" si="71"/>
        <v>0</v>
      </c>
      <c r="DH23" s="111">
        <f t="shared" si="72"/>
        <v>28</v>
      </c>
      <c r="DI23" s="112">
        <f t="shared" si="73"/>
        <v>23.25</v>
      </c>
      <c r="DJ23" s="83">
        <v>19</v>
      </c>
      <c r="DK23" s="83">
        <f t="shared" si="106"/>
        <v>4</v>
      </c>
      <c r="DL23" s="81">
        <f t="shared" si="74"/>
        <v>3</v>
      </c>
      <c r="DM23" s="96">
        <f t="shared" si="75"/>
        <v>22</v>
      </c>
      <c r="DN23" s="82">
        <f t="shared" si="76"/>
        <v>22</v>
      </c>
      <c r="DO23" s="111">
        <f t="shared" si="77"/>
        <v>23</v>
      </c>
      <c r="DP23" s="112">
        <f t="shared" si="78"/>
        <v>26.75</v>
      </c>
      <c r="DQ23" s="112">
        <v>19</v>
      </c>
      <c r="DR23" s="83">
        <f t="shared" si="107"/>
        <v>6</v>
      </c>
      <c r="DS23" s="81">
        <f t="shared" si="79"/>
        <v>6</v>
      </c>
      <c r="DT23" s="82">
        <f t="shared" si="108"/>
        <v>19</v>
      </c>
      <c r="DU23" s="82">
        <f t="shared" si="80"/>
        <v>41</v>
      </c>
      <c r="DV23" s="84">
        <f t="shared" si="81"/>
        <v>18</v>
      </c>
      <c r="DW23" s="112">
        <f t="shared" si="82"/>
        <v>37.25</v>
      </c>
      <c r="DX23" s="83">
        <v>19</v>
      </c>
      <c r="DY23" s="83">
        <f t="shared" si="109"/>
        <v>6</v>
      </c>
      <c r="DZ23" s="81" t="e">
        <f t="shared" si="83"/>
        <v>#VALUE!</v>
      </c>
      <c r="EA23" s="96" t="str">
        <f t="shared" si="110"/>
        <v xml:space="preserve"> </v>
      </c>
      <c r="EB23" s="82" t="str">
        <f t="shared" si="84"/>
        <v xml:space="preserve"> </v>
      </c>
      <c r="EC23" s="84" t="str">
        <f t="shared" si="85"/>
        <v xml:space="preserve"> </v>
      </c>
      <c r="ED23" s="112" t="str">
        <f t="shared" si="86"/>
        <v xml:space="preserve"> </v>
      </c>
      <c r="EE23" s="83">
        <v>19</v>
      </c>
      <c r="EF23" s="83">
        <f t="shared" si="111"/>
        <v>-18</v>
      </c>
      <c r="EG23" s="81" t="e">
        <f t="shared" si="87"/>
        <v>#VALUE!</v>
      </c>
      <c r="EH23" s="96" t="str">
        <f t="shared" si="112"/>
        <v xml:space="preserve"> </v>
      </c>
      <c r="EI23" s="82" t="str">
        <f t="shared" si="88"/>
        <v xml:space="preserve"> </v>
      </c>
      <c r="EJ23" s="84" t="str">
        <f t="shared" si="89"/>
        <v xml:space="preserve"> </v>
      </c>
      <c r="EK23" s="112" t="str">
        <f t="shared" si="90"/>
        <v xml:space="preserve"> </v>
      </c>
      <c r="EL23" s="83">
        <v>19</v>
      </c>
      <c r="EM23" s="83">
        <f t="shared" si="113"/>
        <v>-18</v>
      </c>
      <c r="EN23" s="86">
        <f t="shared" si="91"/>
        <v>-19</v>
      </c>
      <c r="EO23" s="65"/>
      <c r="EP23" s="87">
        <f t="shared" si="92"/>
        <v>22</v>
      </c>
      <c r="EQ23" s="88">
        <f t="shared" si="93"/>
        <v>22</v>
      </c>
      <c r="ER23" s="89">
        <f t="shared" si="94"/>
        <v>138</v>
      </c>
      <c r="ES23" s="90">
        <f t="shared" si="95"/>
        <v>34</v>
      </c>
      <c r="ET23" s="91">
        <v>19</v>
      </c>
      <c r="EU23" s="91">
        <v>1</v>
      </c>
      <c r="EV23" s="84">
        <f t="shared" si="96"/>
        <v>22</v>
      </c>
      <c r="EW23" s="92" t="str">
        <f t="shared" si="97"/>
        <v>Екатерина Щедровицкая</v>
      </c>
      <c r="EX23" s="93">
        <f t="shared" si="98"/>
        <v>21</v>
      </c>
    </row>
    <row r="24" spans="1:154" s="98" customFormat="1">
      <c r="A24" s="66">
        <v>20</v>
      </c>
      <c r="B24" s="167" t="s">
        <v>130</v>
      </c>
      <c r="C24" s="126">
        <v>16.5</v>
      </c>
      <c r="D24" s="126">
        <v>8.57</v>
      </c>
      <c r="E24" s="126">
        <v>16.57</v>
      </c>
      <c r="F24" s="127">
        <v>5.6</v>
      </c>
      <c r="G24" s="127">
        <v>14.4</v>
      </c>
      <c r="H24" s="127">
        <v>2.15</v>
      </c>
      <c r="I24" s="128">
        <v>13.3</v>
      </c>
      <c r="J24" s="69">
        <f t="shared" si="115"/>
        <v>117.0985</v>
      </c>
      <c r="K24" s="129">
        <f t="shared" si="0"/>
        <v>52.753599999999999</v>
      </c>
      <c r="L24" s="129">
        <f t="shared" si="114"/>
        <v>50.929588235294119</v>
      </c>
      <c r="M24" s="71"/>
      <c r="N24" s="115"/>
      <c r="O24" s="122" t="s">
        <v>131</v>
      </c>
      <c r="P24" s="171" t="s">
        <v>129</v>
      </c>
      <c r="Q24" s="73">
        <f t="shared" si="2"/>
        <v>52.753599999999999</v>
      </c>
      <c r="R24" s="73">
        <f t="shared" ref="R24:R30" si="116">SUM(L24:N24)*гандикап</f>
        <v>50.929588235294119</v>
      </c>
      <c r="S24" s="74">
        <v>1</v>
      </c>
      <c r="T24" s="74" t="s">
        <v>74</v>
      </c>
      <c r="U24" s="75">
        <v>22</v>
      </c>
      <c r="V24" s="76">
        <f t="shared" si="4"/>
        <v>0.99956906971785975</v>
      </c>
      <c r="W24" s="76">
        <f t="shared" si="5"/>
        <v>0.99961926714587857</v>
      </c>
      <c r="X24" s="76">
        <f t="shared" si="6"/>
        <v>0.99707891158158313</v>
      </c>
      <c r="Y24" s="77" t="s">
        <v>145</v>
      </c>
      <c r="Z24" s="78" t="str">
        <f t="shared" si="7"/>
        <v xml:space="preserve"> </v>
      </c>
      <c r="AA24" s="79" t="str">
        <f t="shared" si="8"/>
        <v>n/s</v>
      </c>
      <c r="AB24" s="78" t="str">
        <f t="shared" si="9"/>
        <v xml:space="preserve"> </v>
      </c>
      <c r="AC24" s="79" t="str">
        <f t="shared" si="10"/>
        <v>n/s</v>
      </c>
      <c r="AD24" s="77" t="s">
        <v>145</v>
      </c>
      <c r="AE24" s="78" t="str">
        <f t="shared" si="11"/>
        <v xml:space="preserve"> </v>
      </c>
      <c r="AF24" s="79" t="str">
        <f t="shared" si="12"/>
        <v>n/s</v>
      </c>
      <c r="AG24" s="78" t="str">
        <f t="shared" si="13"/>
        <v xml:space="preserve"> </v>
      </c>
      <c r="AH24" s="79" t="str">
        <f t="shared" si="14"/>
        <v>n/s</v>
      </c>
      <c r="AI24" s="77" t="s">
        <v>145</v>
      </c>
      <c r="AJ24" s="78" t="str">
        <f t="shared" si="15"/>
        <v xml:space="preserve"> </v>
      </c>
      <c r="AK24" s="79" t="str">
        <f t="shared" si="16"/>
        <v>n/s</v>
      </c>
      <c r="AL24" s="78" t="str">
        <f t="shared" si="17"/>
        <v xml:space="preserve"> </v>
      </c>
      <c r="AM24" s="79" t="str">
        <f t="shared" si="18"/>
        <v>n/s</v>
      </c>
      <c r="AN24" s="77" t="s">
        <v>145</v>
      </c>
      <c r="AO24" s="78" t="str">
        <f t="shared" si="19"/>
        <v xml:space="preserve"> </v>
      </c>
      <c r="AP24" s="102" t="str">
        <f t="shared" si="20"/>
        <v>n/s</v>
      </c>
      <c r="AQ24" s="78" t="str">
        <f t="shared" si="21"/>
        <v xml:space="preserve"> </v>
      </c>
      <c r="AR24" s="79" t="str">
        <f t="shared" si="22"/>
        <v>n/s</v>
      </c>
      <c r="AS24" s="77" t="s">
        <v>145</v>
      </c>
      <c r="AT24" s="78" t="str">
        <f t="shared" si="23"/>
        <v xml:space="preserve"> </v>
      </c>
      <c r="AU24" s="79" t="str">
        <f t="shared" si="24"/>
        <v>n/s</v>
      </c>
      <c r="AV24" s="78" t="str">
        <f t="shared" si="25"/>
        <v xml:space="preserve"> </v>
      </c>
      <c r="AW24" s="79" t="str">
        <f t="shared" si="26"/>
        <v>n/s</v>
      </c>
      <c r="AX24" s="99" t="s">
        <v>145</v>
      </c>
      <c r="AY24" s="78" t="str">
        <f t="shared" si="27"/>
        <v xml:space="preserve"> </v>
      </c>
      <c r="AZ24" s="79" t="str">
        <f t="shared" si="28"/>
        <v>n/s</v>
      </c>
      <c r="BA24" s="78" t="str">
        <f t="shared" si="29"/>
        <v xml:space="preserve"> </v>
      </c>
      <c r="BB24" s="79" t="str">
        <f t="shared" si="30"/>
        <v>n/s</v>
      </c>
      <c r="BC24" s="77" t="s">
        <v>146</v>
      </c>
      <c r="BD24" s="78" t="str">
        <f t="shared" si="31"/>
        <v xml:space="preserve"> </v>
      </c>
      <c r="BE24" s="79" t="str">
        <f t="shared" si="32"/>
        <v>n/f</v>
      </c>
      <c r="BF24" s="78" t="str">
        <f t="shared" si="33"/>
        <v xml:space="preserve"> </v>
      </c>
      <c r="BG24" s="79" t="str">
        <f t="shared" si="34"/>
        <v>n/f</v>
      </c>
      <c r="BH24" s="99">
        <v>0.56467592592592586</v>
      </c>
      <c r="BI24" s="78">
        <f t="shared" si="35"/>
        <v>0.13620370370370366</v>
      </c>
      <c r="BJ24" s="79">
        <f t="shared" si="36"/>
        <v>21</v>
      </c>
      <c r="BK24" s="78">
        <f t="shared" si="37"/>
        <v>0.13615184647885065</v>
      </c>
      <c r="BL24" s="79">
        <f t="shared" si="38"/>
        <v>21</v>
      </c>
      <c r="BM24" s="99"/>
      <c r="BN24" s="78" t="str">
        <f t="shared" si="39"/>
        <v/>
      </c>
      <c r="BO24" s="79">
        <f t="shared" si="40"/>
        <v>0</v>
      </c>
      <c r="BP24" s="78" t="str">
        <f t="shared" si="41"/>
        <v xml:space="preserve"> </v>
      </c>
      <c r="BQ24" s="79" t="e">
        <f t="shared" si="42"/>
        <v>#VALUE!</v>
      </c>
      <c r="BR24" s="99"/>
      <c r="BS24" s="78" t="str">
        <f t="shared" si="43"/>
        <v/>
      </c>
      <c r="BT24" s="79">
        <f t="shared" si="44"/>
        <v>0</v>
      </c>
      <c r="BU24" s="78" t="str">
        <f t="shared" si="45"/>
        <v xml:space="preserve"> </v>
      </c>
      <c r="BV24" s="79" t="e">
        <f t="shared" si="46"/>
        <v>#VALUE!</v>
      </c>
      <c r="BW24" s="33"/>
      <c r="BX24" s="80">
        <f t="shared" si="47"/>
        <v>22</v>
      </c>
      <c r="BY24" s="81" t="str">
        <f t="shared" si="48"/>
        <v>n/s</v>
      </c>
      <c r="BZ24" s="96">
        <f t="shared" si="49"/>
        <v>0</v>
      </c>
      <c r="CA24" s="83">
        <v>20</v>
      </c>
      <c r="CB24" s="83">
        <f t="shared" si="100"/>
        <v>8</v>
      </c>
      <c r="CC24" s="81" t="str">
        <f t="shared" si="50"/>
        <v>n/s</v>
      </c>
      <c r="CD24" s="96">
        <f t="shared" si="51"/>
        <v>0</v>
      </c>
      <c r="CE24" s="82">
        <f t="shared" si="52"/>
        <v>0</v>
      </c>
      <c r="CF24" s="111">
        <f t="shared" si="53"/>
        <v>28</v>
      </c>
      <c r="CG24" s="112">
        <f t="shared" si="54"/>
        <v>0.25</v>
      </c>
      <c r="CH24" s="83">
        <v>20</v>
      </c>
      <c r="CI24" s="83">
        <f t="shared" si="101"/>
        <v>-2</v>
      </c>
      <c r="CJ24" s="81" t="str">
        <f t="shared" si="55"/>
        <v>n/s</v>
      </c>
      <c r="CK24" s="174">
        <f t="shared" si="102"/>
        <v>0</v>
      </c>
      <c r="CL24" s="82">
        <f t="shared" si="56"/>
        <v>0</v>
      </c>
      <c r="CM24" s="111">
        <f t="shared" si="57"/>
        <v>28</v>
      </c>
      <c r="CN24" s="112">
        <f t="shared" si="58"/>
        <v>0.75</v>
      </c>
      <c r="CO24" s="83">
        <v>20</v>
      </c>
      <c r="CP24" s="83">
        <f t="shared" si="103"/>
        <v>0</v>
      </c>
      <c r="CQ24" s="81" t="str">
        <f t="shared" si="59"/>
        <v>n/s</v>
      </c>
      <c r="CR24" s="96">
        <f t="shared" si="60"/>
        <v>0</v>
      </c>
      <c r="CS24" s="82">
        <f t="shared" si="61"/>
        <v>0</v>
      </c>
      <c r="CT24" s="111">
        <f t="shared" si="62"/>
        <v>28</v>
      </c>
      <c r="CU24" s="112">
        <f t="shared" si="63"/>
        <v>12.5</v>
      </c>
      <c r="CV24" s="83">
        <v>20</v>
      </c>
      <c r="CW24" s="83">
        <f t="shared" si="104"/>
        <v>4</v>
      </c>
      <c r="CX24" s="81" t="str">
        <f t="shared" si="64"/>
        <v>n/s</v>
      </c>
      <c r="CY24" s="96">
        <f t="shared" si="65"/>
        <v>0</v>
      </c>
      <c r="CZ24" s="82">
        <f t="shared" si="66"/>
        <v>0</v>
      </c>
      <c r="DA24" s="111">
        <f t="shared" si="67"/>
        <v>28</v>
      </c>
      <c r="DB24" s="112">
        <f t="shared" si="68"/>
        <v>16.25</v>
      </c>
      <c r="DC24" s="83">
        <v>20</v>
      </c>
      <c r="DD24" s="83">
        <f t="shared" si="105"/>
        <v>2</v>
      </c>
      <c r="DE24" s="81" t="str">
        <f t="shared" si="69"/>
        <v>n/s</v>
      </c>
      <c r="DF24" s="96">
        <f t="shared" si="70"/>
        <v>0</v>
      </c>
      <c r="DG24" s="82">
        <f t="shared" si="71"/>
        <v>0</v>
      </c>
      <c r="DH24" s="111">
        <f t="shared" si="72"/>
        <v>28</v>
      </c>
      <c r="DI24" s="112">
        <f t="shared" si="73"/>
        <v>20.25</v>
      </c>
      <c r="DJ24" s="83">
        <v>20</v>
      </c>
      <c r="DK24" s="83">
        <f t="shared" si="106"/>
        <v>3</v>
      </c>
      <c r="DL24" s="81" t="str">
        <f t="shared" si="74"/>
        <v>n/f</v>
      </c>
      <c r="DM24" s="96">
        <f t="shared" si="75"/>
        <v>0.25</v>
      </c>
      <c r="DN24" s="82">
        <f t="shared" si="76"/>
        <v>0.25</v>
      </c>
      <c r="DO24" s="111">
        <f t="shared" si="77"/>
        <v>26</v>
      </c>
      <c r="DP24" s="112">
        <f t="shared" si="78"/>
        <v>26.25</v>
      </c>
      <c r="DQ24" s="112">
        <v>20</v>
      </c>
      <c r="DR24" s="83">
        <f t="shared" si="107"/>
        <v>5</v>
      </c>
      <c r="DS24" s="81">
        <f t="shared" si="79"/>
        <v>21</v>
      </c>
      <c r="DT24" s="82">
        <f t="shared" si="108"/>
        <v>4</v>
      </c>
      <c r="DU24" s="82">
        <f t="shared" si="80"/>
        <v>4.25</v>
      </c>
      <c r="DV24" s="84">
        <f t="shared" si="81"/>
        <v>26</v>
      </c>
      <c r="DW24" s="112">
        <f t="shared" si="82"/>
        <v>34.25</v>
      </c>
      <c r="DX24" s="83">
        <v>20</v>
      </c>
      <c r="DY24" s="83">
        <f t="shared" si="109"/>
        <v>5</v>
      </c>
      <c r="DZ24" s="81" t="e">
        <f t="shared" si="83"/>
        <v>#VALUE!</v>
      </c>
      <c r="EA24" s="96" t="str">
        <f t="shared" si="110"/>
        <v xml:space="preserve"> </v>
      </c>
      <c r="EB24" s="82" t="str">
        <f t="shared" si="84"/>
        <v xml:space="preserve"> </v>
      </c>
      <c r="EC24" s="84" t="str">
        <f t="shared" si="85"/>
        <v xml:space="preserve"> </v>
      </c>
      <c r="ED24" s="112" t="str">
        <f t="shared" si="86"/>
        <v xml:space="preserve"> </v>
      </c>
      <c r="EE24" s="83">
        <v>20</v>
      </c>
      <c r="EF24" s="83">
        <f t="shared" si="111"/>
        <v>-19</v>
      </c>
      <c r="EG24" s="81" t="e">
        <f t="shared" si="87"/>
        <v>#VALUE!</v>
      </c>
      <c r="EH24" s="96" t="str">
        <f t="shared" si="112"/>
        <v xml:space="preserve"> </v>
      </c>
      <c r="EI24" s="82" t="str">
        <f t="shared" si="88"/>
        <v xml:space="preserve"> </v>
      </c>
      <c r="EJ24" s="84" t="str">
        <f t="shared" si="89"/>
        <v xml:space="preserve"> </v>
      </c>
      <c r="EK24" s="112" t="str">
        <f t="shared" si="90"/>
        <v xml:space="preserve"> </v>
      </c>
      <c r="EL24" s="83">
        <v>20</v>
      </c>
      <c r="EM24" s="83">
        <f t="shared" si="113"/>
        <v>-19</v>
      </c>
      <c r="EN24" s="86">
        <f t="shared" si="91"/>
        <v>-0.25</v>
      </c>
      <c r="EO24" s="65"/>
      <c r="EP24" s="87">
        <f t="shared" si="92"/>
        <v>4</v>
      </c>
      <c r="EQ24" s="88">
        <f t="shared" si="93"/>
        <v>26</v>
      </c>
      <c r="ER24" s="89">
        <f t="shared" si="94"/>
        <v>174</v>
      </c>
      <c r="ES24" s="90">
        <f t="shared" si="95"/>
        <v>32.5</v>
      </c>
      <c r="ET24" s="91">
        <v>20</v>
      </c>
      <c r="EU24" s="91">
        <v>1</v>
      </c>
      <c r="EV24" s="84">
        <f t="shared" si="96"/>
        <v>26</v>
      </c>
      <c r="EW24" s="92" t="str">
        <f t="shared" si="97"/>
        <v>Анна Позднякова</v>
      </c>
      <c r="EX24" s="93">
        <f t="shared" si="98"/>
        <v>22</v>
      </c>
    </row>
    <row r="25" spans="1:154" s="98" customFormat="1">
      <c r="A25" s="66">
        <v>21</v>
      </c>
      <c r="B25" s="72" t="s">
        <v>107</v>
      </c>
      <c r="C25" s="126">
        <v>16.5</v>
      </c>
      <c r="D25" s="126">
        <v>8.57</v>
      </c>
      <c r="E25" s="126">
        <v>16.57</v>
      </c>
      <c r="F25" s="127">
        <v>5.6</v>
      </c>
      <c r="G25" s="127">
        <v>14.4</v>
      </c>
      <c r="H25" s="124">
        <v>2.35</v>
      </c>
      <c r="I25" s="125">
        <v>10.8</v>
      </c>
      <c r="J25" s="69">
        <f t="shared" si="115"/>
        <v>117.0985</v>
      </c>
      <c r="K25" s="129">
        <f t="shared" si="0"/>
        <v>52.753599999999999</v>
      </c>
      <c r="L25" s="129">
        <f t="shared" si="114"/>
        <v>50.929588235294119</v>
      </c>
      <c r="M25" s="118">
        <f>L25*$M$2</f>
        <v>-5.0929588235294121</v>
      </c>
      <c r="N25" s="48"/>
      <c r="O25" s="122" t="s">
        <v>108</v>
      </c>
      <c r="P25" s="72" t="s">
        <v>64</v>
      </c>
      <c r="Q25" s="73">
        <f t="shared" si="2"/>
        <v>52.753599999999999</v>
      </c>
      <c r="R25" s="73">
        <f t="shared" si="116"/>
        <v>45.836629411764704</v>
      </c>
      <c r="S25" s="74">
        <v>1</v>
      </c>
      <c r="T25" s="74" t="s">
        <v>74</v>
      </c>
      <c r="U25" s="75">
        <v>0</v>
      </c>
      <c r="V25" s="76">
        <f t="shared" si="4"/>
        <v>1.009250335397357</v>
      </c>
      <c r="W25" s="76">
        <f t="shared" si="5"/>
        <v>1.0081635887190699</v>
      </c>
      <c r="X25" s="76">
        <f t="shared" si="6"/>
        <v>0.99707891158158313</v>
      </c>
      <c r="Y25" s="99">
        <v>0.55972222222222223</v>
      </c>
      <c r="Z25" s="78">
        <f t="shared" si="7"/>
        <v>0.11527777777777781</v>
      </c>
      <c r="AA25" s="102">
        <f t="shared" si="8"/>
        <v>2</v>
      </c>
      <c r="AB25" s="78">
        <f t="shared" si="9"/>
        <v>0.11494104119621031</v>
      </c>
      <c r="AC25" s="79">
        <f t="shared" si="10"/>
        <v>2</v>
      </c>
      <c r="AD25" s="99">
        <v>0.50439814814814821</v>
      </c>
      <c r="AE25" s="78">
        <f t="shared" si="11"/>
        <v>0.13425925925925936</v>
      </c>
      <c r="AF25" s="79">
        <f t="shared" si="12"/>
        <v>3</v>
      </c>
      <c r="AG25" s="78">
        <f t="shared" si="13"/>
        <v>0.1338670760919719</v>
      </c>
      <c r="AH25" s="79">
        <f t="shared" si="14"/>
        <v>3</v>
      </c>
      <c r="AI25" s="77">
        <v>0.98067129629629635</v>
      </c>
      <c r="AJ25" s="78">
        <f t="shared" si="15"/>
        <v>0.63344907407407414</v>
      </c>
      <c r="AK25" s="79">
        <f t="shared" si="16"/>
        <v>2</v>
      </c>
      <c r="AL25" s="78">
        <f t="shared" si="17"/>
        <v>0.6315987133201395</v>
      </c>
      <c r="AM25" s="79">
        <f t="shared" si="18"/>
        <v>2</v>
      </c>
      <c r="AN25" s="77">
        <v>0.73686342592592602</v>
      </c>
      <c r="AO25" s="78">
        <f t="shared" si="19"/>
        <v>7.7141203703703809E-2</v>
      </c>
      <c r="AP25" s="79">
        <f t="shared" si="20"/>
        <v>3</v>
      </c>
      <c r="AQ25" s="78">
        <f t="shared" si="21"/>
        <v>7.777095276403484E-2</v>
      </c>
      <c r="AR25" s="79">
        <f t="shared" si="22"/>
        <v>3</v>
      </c>
      <c r="AS25" s="99">
        <v>0.80298611111111118</v>
      </c>
      <c r="AT25" s="78">
        <f t="shared" si="23"/>
        <v>4.2569444444444549E-2</v>
      </c>
      <c r="AU25" s="102">
        <f t="shared" si="24"/>
        <v>3</v>
      </c>
      <c r="AV25" s="78">
        <f t="shared" si="25"/>
        <v>4.2445095333299439E-2</v>
      </c>
      <c r="AW25" s="79">
        <f t="shared" si="26"/>
        <v>3</v>
      </c>
      <c r="AX25" s="99">
        <v>0.72748842592592589</v>
      </c>
      <c r="AY25" s="78">
        <f t="shared" si="27"/>
        <v>7.4710648148148096E-2</v>
      </c>
      <c r="AZ25" s="79">
        <f t="shared" si="28"/>
        <v>3</v>
      </c>
      <c r="BA25" s="78">
        <f t="shared" si="29"/>
        <v>7.4492411739110129E-2</v>
      </c>
      <c r="BB25" s="79">
        <f t="shared" si="30"/>
        <v>2</v>
      </c>
      <c r="BC25" s="99">
        <v>0.67459490740740735</v>
      </c>
      <c r="BD25" s="78">
        <f t="shared" si="31"/>
        <v>0.24403935185185177</v>
      </c>
      <c r="BE25" s="79">
        <f t="shared" si="32"/>
        <v>6</v>
      </c>
      <c r="BF25" s="78">
        <f t="shared" si="33"/>
        <v>0.24332649132751938</v>
      </c>
      <c r="BG25" s="79">
        <f t="shared" si="34"/>
        <v>5</v>
      </c>
      <c r="BH25" s="99">
        <v>0.5400462962962963</v>
      </c>
      <c r="BI25" s="78">
        <f t="shared" si="35"/>
        <v>0.1115740740740741</v>
      </c>
      <c r="BJ25" s="79">
        <f t="shared" si="36"/>
        <v>4</v>
      </c>
      <c r="BK25" s="78">
        <f t="shared" si="37"/>
        <v>0.11248491892652587</v>
      </c>
      <c r="BL25" s="79">
        <f t="shared" si="38"/>
        <v>4</v>
      </c>
      <c r="BM25" s="99"/>
      <c r="BN25" s="78" t="str">
        <f t="shared" si="39"/>
        <v/>
      </c>
      <c r="BO25" s="79">
        <f t="shared" si="40"/>
        <v>0</v>
      </c>
      <c r="BP25" s="78" t="str">
        <f t="shared" si="41"/>
        <v xml:space="preserve"> </v>
      </c>
      <c r="BQ25" s="79" t="e">
        <f t="shared" si="42"/>
        <v>#VALUE!</v>
      </c>
      <c r="BR25" s="99"/>
      <c r="BS25" s="78" t="str">
        <f t="shared" si="43"/>
        <v/>
      </c>
      <c r="BT25" s="79">
        <f t="shared" si="44"/>
        <v>0</v>
      </c>
      <c r="BU25" s="78" t="str">
        <f t="shared" si="45"/>
        <v xml:space="preserve"> </v>
      </c>
      <c r="BV25" s="79" t="e">
        <f t="shared" si="46"/>
        <v>#VALUE!</v>
      </c>
      <c r="BW25" s="33"/>
      <c r="BX25" s="80">
        <f t="shared" si="47"/>
        <v>0</v>
      </c>
      <c r="BY25" s="81">
        <f t="shared" si="48"/>
        <v>2</v>
      </c>
      <c r="BZ25" s="96">
        <f t="shared" si="49"/>
        <v>26</v>
      </c>
      <c r="CA25" s="83">
        <v>21</v>
      </c>
      <c r="CB25" s="83">
        <f t="shared" si="100"/>
        <v>7</v>
      </c>
      <c r="CC25" s="81">
        <f t="shared" si="50"/>
        <v>3</v>
      </c>
      <c r="CD25" s="96">
        <f t="shared" si="51"/>
        <v>15</v>
      </c>
      <c r="CE25" s="82">
        <f t="shared" si="52"/>
        <v>41</v>
      </c>
      <c r="CF25" s="111">
        <f t="shared" si="53"/>
        <v>2</v>
      </c>
      <c r="CG25" s="112">
        <f t="shared" si="54"/>
        <v>0.25</v>
      </c>
      <c r="CH25" s="83">
        <v>21</v>
      </c>
      <c r="CI25" s="83">
        <f t="shared" si="101"/>
        <v>-3</v>
      </c>
      <c r="CJ25" s="81">
        <f t="shared" si="55"/>
        <v>2</v>
      </c>
      <c r="CK25" s="174">
        <f t="shared" si="102"/>
        <v>36</v>
      </c>
      <c r="CL25" s="82">
        <f t="shared" si="56"/>
        <v>77</v>
      </c>
      <c r="CM25" s="111">
        <f t="shared" si="57"/>
        <v>1</v>
      </c>
      <c r="CN25" s="112">
        <f t="shared" si="58"/>
        <v>0.75</v>
      </c>
      <c r="CO25" s="83">
        <v>21</v>
      </c>
      <c r="CP25" s="83">
        <f t="shared" si="103"/>
        <v>-1</v>
      </c>
      <c r="CQ25" s="81">
        <f t="shared" si="59"/>
        <v>3</v>
      </c>
      <c r="CR25" s="96">
        <f t="shared" si="60"/>
        <v>21</v>
      </c>
      <c r="CS25" s="82">
        <f t="shared" si="61"/>
        <v>98</v>
      </c>
      <c r="CT25" s="111">
        <f t="shared" si="62"/>
        <v>1</v>
      </c>
      <c r="CU25" s="112">
        <f t="shared" si="63"/>
        <v>9.75</v>
      </c>
      <c r="CV25" s="83">
        <v>21</v>
      </c>
      <c r="CW25" s="83">
        <f t="shared" si="104"/>
        <v>3</v>
      </c>
      <c r="CX25" s="81">
        <f t="shared" si="64"/>
        <v>3</v>
      </c>
      <c r="CY25" s="96">
        <f t="shared" si="65"/>
        <v>19</v>
      </c>
      <c r="CZ25" s="82">
        <f t="shared" si="66"/>
        <v>117</v>
      </c>
      <c r="DA25" s="111">
        <f t="shared" si="67"/>
        <v>1</v>
      </c>
      <c r="DB25" s="112">
        <f t="shared" si="68"/>
        <v>15.75</v>
      </c>
      <c r="DC25" s="83">
        <v>21</v>
      </c>
      <c r="DD25" s="83">
        <f t="shared" si="105"/>
        <v>1</v>
      </c>
      <c r="DE25" s="81">
        <f t="shared" si="69"/>
        <v>2</v>
      </c>
      <c r="DF25" s="96">
        <f t="shared" si="70"/>
        <v>21</v>
      </c>
      <c r="DG25" s="82">
        <f t="shared" si="71"/>
        <v>138</v>
      </c>
      <c r="DH25" s="111">
        <f t="shared" si="72"/>
        <v>1</v>
      </c>
      <c r="DI25" s="112">
        <f t="shared" si="73"/>
        <v>19.75</v>
      </c>
      <c r="DJ25" s="83">
        <v>21</v>
      </c>
      <c r="DK25" s="83">
        <f t="shared" si="106"/>
        <v>2</v>
      </c>
      <c r="DL25" s="81">
        <f t="shared" si="74"/>
        <v>5</v>
      </c>
      <c r="DM25" s="96">
        <f t="shared" si="75"/>
        <v>20</v>
      </c>
      <c r="DN25" s="82">
        <f t="shared" si="76"/>
        <v>158</v>
      </c>
      <c r="DO25" s="111">
        <f t="shared" si="77"/>
        <v>1</v>
      </c>
      <c r="DP25" s="112">
        <f t="shared" si="78"/>
        <v>25.75</v>
      </c>
      <c r="DQ25" s="112">
        <v>21</v>
      </c>
      <c r="DR25" s="83">
        <f t="shared" si="107"/>
        <v>4</v>
      </c>
      <c r="DS25" s="81">
        <f t="shared" si="79"/>
        <v>4</v>
      </c>
      <c r="DT25" s="82">
        <f t="shared" si="108"/>
        <v>21</v>
      </c>
      <c r="DU25" s="82">
        <f t="shared" si="80"/>
        <v>179</v>
      </c>
      <c r="DV25" s="84">
        <f t="shared" si="81"/>
        <v>1</v>
      </c>
      <c r="DW25" s="112">
        <f t="shared" si="82"/>
        <v>32.75</v>
      </c>
      <c r="DX25" s="83">
        <v>21</v>
      </c>
      <c r="DY25" s="83">
        <f t="shared" si="109"/>
        <v>4</v>
      </c>
      <c r="DZ25" s="81" t="e">
        <f t="shared" si="83"/>
        <v>#VALUE!</v>
      </c>
      <c r="EA25" s="96" t="str">
        <f t="shared" si="110"/>
        <v xml:space="preserve"> </v>
      </c>
      <c r="EB25" s="82" t="str">
        <f t="shared" si="84"/>
        <v xml:space="preserve"> </v>
      </c>
      <c r="EC25" s="84" t="str">
        <f t="shared" si="85"/>
        <v xml:space="preserve"> </v>
      </c>
      <c r="ED25" s="112" t="str">
        <f t="shared" si="86"/>
        <v xml:space="preserve"> </v>
      </c>
      <c r="EE25" s="83">
        <v>21</v>
      </c>
      <c r="EF25" s="83">
        <f t="shared" si="111"/>
        <v>-20</v>
      </c>
      <c r="EG25" s="81" t="e">
        <f t="shared" si="87"/>
        <v>#VALUE!</v>
      </c>
      <c r="EH25" s="96" t="str">
        <f t="shared" si="112"/>
        <v xml:space="preserve"> </v>
      </c>
      <c r="EI25" s="82" t="str">
        <f t="shared" si="88"/>
        <v xml:space="preserve"> </v>
      </c>
      <c r="EJ25" s="84" t="str">
        <f t="shared" si="89"/>
        <v xml:space="preserve"> </v>
      </c>
      <c r="EK25" s="112" t="str">
        <f t="shared" si="90"/>
        <v xml:space="preserve"> </v>
      </c>
      <c r="EL25" s="83">
        <v>21</v>
      </c>
      <c r="EM25" s="83">
        <f t="shared" si="113"/>
        <v>-20</v>
      </c>
      <c r="EN25" s="86">
        <f t="shared" si="91"/>
        <v>-15</v>
      </c>
      <c r="EO25" s="65">
        <v>1</v>
      </c>
      <c r="EP25" s="87">
        <f t="shared" si="92"/>
        <v>165</v>
      </c>
      <c r="EQ25" s="88">
        <f t="shared" si="93"/>
        <v>1</v>
      </c>
      <c r="ER25" s="89">
        <f t="shared" si="94"/>
        <v>24</v>
      </c>
      <c r="ES25" s="90">
        <f t="shared" si="95"/>
        <v>31.5</v>
      </c>
      <c r="ET25" s="91">
        <v>21</v>
      </c>
      <c r="EU25" s="91">
        <v>1</v>
      </c>
      <c r="EV25" s="84">
        <f t="shared" si="96"/>
        <v>1</v>
      </c>
      <c r="EW25" s="92" t="str">
        <f t="shared" si="97"/>
        <v>Александр Синицын</v>
      </c>
      <c r="EX25" s="93">
        <f t="shared" si="98"/>
        <v>0</v>
      </c>
    </row>
    <row r="26" spans="1:154" s="98" customFormat="1">
      <c r="A26" s="66">
        <v>22</v>
      </c>
      <c r="B26" s="167" t="s">
        <v>130</v>
      </c>
      <c r="C26" s="126">
        <v>16.5</v>
      </c>
      <c r="D26" s="126">
        <v>8.57</v>
      </c>
      <c r="E26" s="126">
        <v>16.57</v>
      </c>
      <c r="F26" s="127">
        <v>5.6</v>
      </c>
      <c r="G26" s="127">
        <v>14.4</v>
      </c>
      <c r="H26" s="127">
        <v>2.15</v>
      </c>
      <c r="I26" s="128">
        <v>13.3</v>
      </c>
      <c r="J26" s="69">
        <f t="shared" si="115"/>
        <v>117.0985</v>
      </c>
      <c r="K26" s="129">
        <f t="shared" si="0"/>
        <v>52.753599999999999</v>
      </c>
      <c r="L26" s="129">
        <f t="shared" si="114"/>
        <v>50.929588235294119</v>
      </c>
      <c r="M26" s="71"/>
      <c r="N26" s="115"/>
      <c r="O26" s="122" t="s">
        <v>154</v>
      </c>
      <c r="P26" s="169" t="s">
        <v>134</v>
      </c>
      <c r="Q26" s="73">
        <f t="shared" si="2"/>
        <v>52.753599999999999</v>
      </c>
      <c r="R26" s="73">
        <f t="shared" si="116"/>
        <v>50.929588235294119</v>
      </c>
      <c r="S26" s="74">
        <v>1</v>
      </c>
      <c r="T26" s="74" t="s">
        <v>74</v>
      </c>
      <c r="U26" s="75">
        <v>14</v>
      </c>
      <c r="V26" s="76">
        <f t="shared" si="4"/>
        <v>0.99956906971785975</v>
      </c>
      <c r="W26" s="76">
        <f t="shared" si="5"/>
        <v>0.99961926714587857</v>
      </c>
      <c r="X26" s="76">
        <f t="shared" si="6"/>
        <v>0.99707891158158313</v>
      </c>
      <c r="Y26" s="99" t="s">
        <v>146</v>
      </c>
      <c r="Z26" s="78" t="str">
        <f t="shared" si="7"/>
        <v xml:space="preserve"> </v>
      </c>
      <c r="AA26" s="79" t="str">
        <f t="shared" si="8"/>
        <v>n/f</v>
      </c>
      <c r="AB26" s="78" t="str">
        <f t="shared" si="9"/>
        <v xml:space="preserve"> </v>
      </c>
      <c r="AC26" s="79" t="str">
        <f t="shared" si="10"/>
        <v>n/f</v>
      </c>
      <c r="AD26" s="99">
        <v>0.55212962962962964</v>
      </c>
      <c r="AE26" s="78">
        <f t="shared" si="11"/>
        <v>0.18199074074074079</v>
      </c>
      <c r="AF26" s="102">
        <f t="shared" si="12"/>
        <v>14</v>
      </c>
      <c r="AG26" s="78">
        <f t="shared" si="13"/>
        <v>0.18145912969570391</v>
      </c>
      <c r="AH26" s="79">
        <f t="shared" si="14"/>
        <v>14</v>
      </c>
      <c r="AI26" s="77" t="s">
        <v>146</v>
      </c>
      <c r="AJ26" s="78" t="str">
        <f t="shared" si="15"/>
        <v xml:space="preserve"> </v>
      </c>
      <c r="AK26" s="79" t="str">
        <f t="shared" si="16"/>
        <v>n/f</v>
      </c>
      <c r="AL26" s="78" t="str">
        <f t="shared" si="17"/>
        <v xml:space="preserve"> </v>
      </c>
      <c r="AM26" s="79" t="str">
        <f t="shared" si="18"/>
        <v>n/f</v>
      </c>
      <c r="AN26" s="77">
        <v>0.76232638888888893</v>
      </c>
      <c r="AO26" s="78">
        <f t="shared" si="19"/>
        <v>0.10260416666666672</v>
      </c>
      <c r="AP26" s="79">
        <f t="shared" si="20"/>
        <v>19</v>
      </c>
      <c r="AQ26" s="78">
        <f t="shared" si="21"/>
        <v>0.10256510188944697</v>
      </c>
      <c r="AR26" s="79">
        <f t="shared" si="22"/>
        <v>19</v>
      </c>
      <c r="AS26" s="99">
        <v>0.81076388888888884</v>
      </c>
      <c r="AT26" s="78">
        <f t="shared" si="23"/>
        <v>5.034722222222221E-2</v>
      </c>
      <c r="AU26" s="79">
        <f t="shared" si="24"/>
        <v>17</v>
      </c>
      <c r="AV26" s="78">
        <f t="shared" si="25"/>
        <v>5.0200153534489415E-2</v>
      </c>
      <c r="AW26" s="79">
        <f t="shared" si="26"/>
        <v>17</v>
      </c>
      <c r="AX26" s="99">
        <v>0.74747685185185186</v>
      </c>
      <c r="AY26" s="78">
        <f t="shared" si="27"/>
        <v>9.4699074074074074E-2</v>
      </c>
      <c r="AZ26" s="102">
        <f t="shared" si="28"/>
        <v>18</v>
      </c>
      <c r="BA26" s="78">
        <f t="shared" si="29"/>
        <v>9.442244970556149E-2</v>
      </c>
      <c r="BB26" s="79">
        <f t="shared" si="30"/>
        <v>18</v>
      </c>
      <c r="BC26" s="77">
        <v>0.74206018518518524</v>
      </c>
      <c r="BD26" s="78">
        <f t="shared" si="31"/>
        <v>0.31150462962962966</v>
      </c>
      <c r="BE26" s="79">
        <f t="shared" si="32"/>
        <v>19</v>
      </c>
      <c r="BF26" s="78">
        <f t="shared" si="33"/>
        <v>0.31059469706373533</v>
      </c>
      <c r="BG26" s="79">
        <f t="shared" si="34"/>
        <v>19</v>
      </c>
      <c r="BH26" s="77">
        <v>0.56452546296296291</v>
      </c>
      <c r="BI26" s="78">
        <f t="shared" si="35"/>
        <v>0.13605324074074071</v>
      </c>
      <c r="BJ26" s="79">
        <f t="shared" si="36"/>
        <v>20</v>
      </c>
      <c r="BK26" s="78">
        <f t="shared" si="37"/>
        <v>0.13600144080208101</v>
      </c>
      <c r="BL26" s="79">
        <f t="shared" si="38"/>
        <v>20</v>
      </c>
      <c r="BM26" s="99"/>
      <c r="BN26" s="78" t="str">
        <f t="shared" si="39"/>
        <v/>
      </c>
      <c r="BO26" s="79">
        <f t="shared" si="40"/>
        <v>0</v>
      </c>
      <c r="BP26" s="78" t="str">
        <f t="shared" si="41"/>
        <v xml:space="preserve"> </v>
      </c>
      <c r="BQ26" s="79" t="e">
        <f t="shared" si="42"/>
        <v>#VALUE!</v>
      </c>
      <c r="BR26" s="99"/>
      <c r="BS26" s="78" t="str">
        <f t="shared" si="43"/>
        <v/>
      </c>
      <c r="BT26" s="79">
        <f t="shared" si="44"/>
        <v>0</v>
      </c>
      <c r="BU26" s="78" t="str">
        <f t="shared" si="45"/>
        <v xml:space="preserve"> </v>
      </c>
      <c r="BV26" s="79" t="e">
        <f t="shared" si="46"/>
        <v>#VALUE!</v>
      </c>
      <c r="BW26" s="33"/>
      <c r="BX26" s="80">
        <f t="shared" si="47"/>
        <v>14</v>
      </c>
      <c r="BY26" s="81" t="str">
        <f t="shared" si="48"/>
        <v>n/f</v>
      </c>
      <c r="BZ26" s="96">
        <f t="shared" si="49"/>
        <v>0.25</v>
      </c>
      <c r="CA26" s="83">
        <v>22</v>
      </c>
      <c r="CB26" s="83">
        <f t="shared" si="100"/>
        <v>6</v>
      </c>
      <c r="CC26" s="81">
        <f t="shared" si="50"/>
        <v>14</v>
      </c>
      <c r="CD26" s="96">
        <f t="shared" si="51"/>
        <v>4</v>
      </c>
      <c r="CE26" s="82">
        <f t="shared" si="52"/>
        <v>4.25</v>
      </c>
      <c r="CF26" s="111">
        <f t="shared" si="53"/>
        <v>15</v>
      </c>
      <c r="CG26" s="112">
        <f t="shared" si="54"/>
        <v>0.25</v>
      </c>
      <c r="CH26" s="83">
        <v>22</v>
      </c>
      <c r="CI26" s="83">
        <f t="shared" si="101"/>
        <v>-4</v>
      </c>
      <c r="CJ26" s="81" t="str">
        <f t="shared" si="55"/>
        <v>n/f</v>
      </c>
      <c r="CK26" s="174">
        <f t="shared" si="102"/>
        <v>0.5</v>
      </c>
      <c r="CL26" s="82">
        <f t="shared" si="56"/>
        <v>4.75</v>
      </c>
      <c r="CM26" s="111">
        <f t="shared" si="57"/>
        <v>19</v>
      </c>
      <c r="CN26" s="112">
        <f t="shared" si="58"/>
        <v>0.75</v>
      </c>
      <c r="CO26" s="83">
        <v>22</v>
      </c>
      <c r="CP26" s="83">
        <f t="shared" si="103"/>
        <v>-2</v>
      </c>
      <c r="CQ26" s="81">
        <f t="shared" si="59"/>
        <v>19</v>
      </c>
      <c r="CR26" s="96">
        <f t="shared" si="60"/>
        <v>5</v>
      </c>
      <c r="CS26" s="82">
        <f t="shared" si="61"/>
        <v>9.75</v>
      </c>
      <c r="CT26" s="111">
        <f t="shared" si="62"/>
        <v>21</v>
      </c>
      <c r="CU26" s="112">
        <f t="shared" si="63"/>
        <v>8.75</v>
      </c>
      <c r="CV26" s="83">
        <v>22</v>
      </c>
      <c r="CW26" s="83">
        <f t="shared" si="104"/>
        <v>2</v>
      </c>
      <c r="CX26" s="81">
        <f t="shared" si="64"/>
        <v>17</v>
      </c>
      <c r="CY26" s="96">
        <f t="shared" si="65"/>
        <v>5</v>
      </c>
      <c r="CZ26" s="82">
        <f t="shared" si="66"/>
        <v>14.75</v>
      </c>
      <c r="DA26" s="111">
        <f t="shared" si="67"/>
        <v>22</v>
      </c>
      <c r="DB26" s="112">
        <f t="shared" si="68"/>
        <v>14.75</v>
      </c>
      <c r="DC26" s="83">
        <v>22</v>
      </c>
      <c r="DD26" s="83">
        <f t="shared" si="105"/>
        <v>0</v>
      </c>
      <c r="DE26" s="81">
        <f t="shared" si="69"/>
        <v>18</v>
      </c>
      <c r="DF26" s="96">
        <f t="shared" si="70"/>
        <v>5</v>
      </c>
      <c r="DG26" s="82">
        <f t="shared" si="71"/>
        <v>19.75</v>
      </c>
      <c r="DH26" s="111">
        <f t="shared" si="72"/>
        <v>21</v>
      </c>
      <c r="DI26" s="112">
        <f t="shared" si="73"/>
        <v>18.75</v>
      </c>
      <c r="DJ26" s="83">
        <v>22</v>
      </c>
      <c r="DK26" s="83">
        <f t="shared" si="106"/>
        <v>1</v>
      </c>
      <c r="DL26" s="81">
        <f t="shared" si="74"/>
        <v>19</v>
      </c>
      <c r="DM26" s="96">
        <f t="shared" si="75"/>
        <v>6</v>
      </c>
      <c r="DN26" s="82">
        <f t="shared" si="76"/>
        <v>25.75</v>
      </c>
      <c r="DO26" s="111">
        <f t="shared" si="77"/>
        <v>21</v>
      </c>
      <c r="DP26" s="112">
        <f t="shared" si="78"/>
        <v>25.25</v>
      </c>
      <c r="DQ26" s="112">
        <v>22</v>
      </c>
      <c r="DR26" s="83">
        <f t="shared" si="107"/>
        <v>3</v>
      </c>
      <c r="DS26" s="81">
        <f t="shared" si="79"/>
        <v>20</v>
      </c>
      <c r="DT26" s="82">
        <f t="shared" si="108"/>
        <v>5</v>
      </c>
      <c r="DU26" s="82">
        <f t="shared" si="80"/>
        <v>30.75</v>
      </c>
      <c r="DV26" s="84">
        <f t="shared" si="81"/>
        <v>22</v>
      </c>
      <c r="DW26" s="112">
        <f t="shared" si="82"/>
        <v>30.75</v>
      </c>
      <c r="DX26" s="83">
        <v>22</v>
      </c>
      <c r="DY26" s="83">
        <f t="shared" si="109"/>
        <v>3</v>
      </c>
      <c r="DZ26" s="81" t="e">
        <f t="shared" si="83"/>
        <v>#VALUE!</v>
      </c>
      <c r="EA26" s="96" t="str">
        <f t="shared" si="110"/>
        <v xml:space="preserve"> </v>
      </c>
      <c r="EB26" s="82" t="str">
        <f t="shared" si="84"/>
        <v xml:space="preserve"> </v>
      </c>
      <c r="EC26" s="84" t="str">
        <f t="shared" si="85"/>
        <v xml:space="preserve"> </v>
      </c>
      <c r="ED26" s="112" t="str">
        <f t="shared" si="86"/>
        <v xml:space="preserve"> </v>
      </c>
      <c r="EE26" s="83">
        <v>22</v>
      </c>
      <c r="EF26" s="83">
        <f t="shared" si="111"/>
        <v>-21</v>
      </c>
      <c r="EG26" s="81" t="e">
        <f t="shared" si="87"/>
        <v>#VALUE!</v>
      </c>
      <c r="EH26" s="96" t="str">
        <f t="shared" si="112"/>
        <v xml:space="preserve"> </v>
      </c>
      <c r="EI26" s="82" t="str">
        <f t="shared" si="88"/>
        <v xml:space="preserve"> </v>
      </c>
      <c r="EJ26" s="84" t="str">
        <f t="shared" si="89"/>
        <v xml:space="preserve"> </v>
      </c>
      <c r="EK26" s="112" t="str">
        <f t="shared" si="90"/>
        <v xml:space="preserve"> </v>
      </c>
      <c r="EL26" s="83">
        <v>22</v>
      </c>
      <c r="EM26" s="83">
        <f t="shared" si="113"/>
        <v>-21</v>
      </c>
      <c r="EN26" s="86">
        <f t="shared" si="91"/>
        <v>-0.25</v>
      </c>
      <c r="EO26" s="65">
        <v>1</v>
      </c>
      <c r="EP26" s="87">
        <f t="shared" si="92"/>
        <v>31.5</v>
      </c>
      <c r="EQ26" s="88">
        <f t="shared" si="93"/>
        <v>21</v>
      </c>
      <c r="ER26" s="89">
        <f t="shared" si="94"/>
        <v>153</v>
      </c>
      <c r="ES26" s="90">
        <f t="shared" si="95"/>
        <v>22</v>
      </c>
      <c r="ET26" s="91">
        <v>22</v>
      </c>
      <c r="EU26" s="91">
        <v>1</v>
      </c>
      <c r="EV26" s="84">
        <f t="shared" si="96"/>
        <v>21</v>
      </c>
      <c r="EW26" s="92" t="str">
        <f t="shared" si="97"/>
        <v>Рушан Жамалетдинов</v>
      </c>
      <c r="EX26" s="93">
        <f t="shared" si="98"/>
        <v>14</v>
      </c>
    </row>
    <row r="27" spans="1:154" s="98" customFormat="1">
      <c r="A27" s="66">
        <v>23</v>
      </c>
      <c r="B27" s="160" t="s">
        <v>92</v>
      </c>
      <c r="C27" s="161">
        <v>16.079999999999998</v>
      </c>
      <c r="D27" s="161">
        <v>6.29</v>
      </c>
      <c r="E27" s="161">
        <v>16.57</v>
      </c>
      <c r="F27" s="162">
        <v>5.46</v>
      </c>
      <c r="G27" s="162">
        <v>13.31</v>
      </c>
      <c r="H27" s="162">
        <v>2.15</v>
      </c>
      <c r="I27" s="163">
        <v>9.6</v>
      </c>
      <c r="J27" s="69">
        <f t="shared" si="115"/>
        <v>95.807699999999997</v>
      </c>
      <c r="K27" s="70">
        <f t="shared" si="0"/>
        <v>56.329889999999999</v>
      </c>
      <c r="L27" s="70">
        <f t="shared" si="114"/>
        <v>53.434388235294115</v>
      </c>
      <c r="M27" s="48"/>
      <c r="N27" s="48"/>
      <c r="O27" s="122" t="s">
        <v>93</v>
      </c>
      <c r="P27" s="170" t="s">
        <v>135</v>
      </c>
      <c r="Q27" s="73">
        <f t="shared" si="2"/>
        <v>56.329889999999999</v>
      </c>
      <c r="R27" s="73">
        <f t="shared" si="116"/>
        <v>53.434388235294115</v>
      </c>
      <c r="S27" s="74">
        <v>1</v>
      </c>
      <c r="T27" s="74" t="s">
        <v>74</v>
      </c>
      <c r="U27" s="75">
        <v>15</v>
      </c>
      <c r="V27" s="76">
        <f t="shared" si="4"/>
        <v>0.99487548291309424</v>
      </c>
      <c r="W27" s="76">
        <f t="shared" si="5"/>
        <v>0.99546994057589411</v>
      </c>
      <c r="X27" s="76">
        <f t="shared" si="6"/>
        <v>0.99203050092930267</v>
      </c>
      <c r="Y27" s="99">
        <v>0.5768402777777778</v>
      </c>
      <c r="Z27" s="78">
        <f t="shared" si="7"/>
        <v>0.13239583333333338</v>
      </c>
      <c r="AA27" s="79">
        <f t="shared" si="8"/>
        <v>7</v>
      </c>
      <c r="AB27" s="78">
        <f t="shared" si="9"/>
        <v>0.13134070486261917</v>
      </c>
      <c r="AC27" s="79">
        <f t="shared" si="10"/>
        <v>6</v>
      </c>
      <c r="AD27" s="99">
        <v>0.53506944444444449</v>
      </c>
      <c r="AE27" s="78">
        <f t="shared" si="11"/>
        <v>0.16493055555555564</v>
      </c>
      <c r="AF27" s="79">
        <f t="shared" si="12"/>
        <v>11</v>
      </c>
      <c r="AG27" s="78">
        <f t="shared" si="13"/>
        <v>0.16361614164632604</v>
      </c>
      <c r="AH27" s="79">
        <f t="shared" si="14"/>
        <v>11</v>
      </c>
      <c r="AI27" s="77" t="s">
        <v>145</v>
      </c>
      <c r="AJ27" s="78" t="str">
        <f t="shared" si="15"/>
        <v xml:space="preserve"> </v>
      </c>
      <c r="AK27" s="102" t="str">
        <f t="shared" si="16"/>
        <v>n/s</v>
      </c>
      <c r="AL27" s="78" t="str">
        <f t="shared" si="17"/>
        <v xml:space="preserve"> </v>
      </c>
      <c r="AM27" s="79" t="str">
        <f t="shared" si="18"/>
        <v>n/s</v>
      </c>
      <c r="AN27" s="77" t="s">
        <v>145</v>
      </c>
      <c r="AO27" s="78" t="str">
        <f t="shared" si="19"/>
        <v xml:space="preserve"> </v>
      </c>
      <c r="AP27" s="79" t="str">
        <f t="shared" si="20"/>
        <v>n/s</v>
      </c>
      <c r="AQ27" s="78" t="str">
        <f t="shared" si="21"/>
        <v xml:space="preserve"> </v>
      </c>
      <c r="AR27" s="79" t="str">
        <f t="shared" si="22"/>
        <v>n/s</v>
      </c>
      <c r="AS27" s="77" t="s">
        <v>145</v>
      </c>
      <c r="AT27" s="78" t="str">
        <f t="shared" si="23"/>
        <v xml:space="preserve"> </v>
      </c>
      <c r="AU27" s="79" t="str">
        <f t="shared" si="24"/>
        <v>n/s</v>
      </c>
      <c r="AV27" s="78" t="str">
        <f t="shared" si="25"/>
        <v xml:space="preserve"> </v>
      </c>
      <c r="AW27" s="79" t="str">
        <f t="shared" si="26"/>
        <v>n/s</v>
      </c>
      <c r="AX27" s="77" t="s">
        <v>145</v>
      </c>
      <c r="AY27" s="78" t="str">
        <f t="shared" si="27"/>
        <v xml:space="preserve"> </v>
      </c>
      <c r="AZ27" s="79" t="str">
        <f t="shared" si="28"/>
        <v>n/s</v>
      </c>
      <c r="BA27" s="78" t="str">
        <f t="shared" si="29"/>
        <v xml:space="preserve"> </v>
      </c>
      <c r="BB27" s="79" t="str">
        <f t="shared" si="30"/>
        <v>n/s</v>
      </c>
      <c r="BC27" s="77" t="s">
        <v>145</v>
      </c>
      <c r="BD27" s="78" t="str">
        <f t="shared" si="31"/>
        <v xml:space="preserve"> </v>
      </c>
      <c r="BE27" s="102" t="str">
        <f t="shared" si="32"/>
        <v>n/s</v>
      </c>
      <c r="BF27" s="78" t="str">
        <f t="shared" si="33"/>
        <v xml:space="preserve"> </v>
      </c>
      <c r="BG27" s="79" t="str">
        <f t="shared" si="34"/>
        <v>n/s</v>
      </c>
      <c r="BH27" s="77" t="s">
        <v>145</v>
      </c>
      <c r="BI27" s="78" t="str">
        <f t="shared" si="35"/>
        <v xml:space="preserve"> </v>
      </c>
      <c r="BJ27" s="102" t="str">
        <f t="shared" si="36"/>
        <v>n/s</v>
      </c>
      <c r="BK27" s="78" t="str">
        <f t="shared" si="37"/>
        <v xml:space="preserve"> </v>
      </c>
      <c r="BL27" s="79" t="str">
        <f t="shared" si="38"/>
        <v>n/s</v>
      </c>
      <c r="BM27" s="77"/>
      <c r="BN27" s="78" t="str">
        <f t="shared" si="39"/>
        <v/>
      </c>
      <c r="BO27" s="79">
        <f t="shared" si="40"/>
        <v>0</v>
      </c>
      <c r="BP27" s="78" t="str">
        <f t="shared" si="41"/>
        <v xml:space="preserve"> </v>
      </c>
      <c r="BQ27" s="79" t="e">
        <f t="shared" si="42"/>
        <v>#VALUE!</v>
      </c>
      <c r="BR27" s="99"/>
      <c r="BS27" s="78" t="str">
        <f t="shared" si="43"/>
        <v/>
      </c>
      <c r="BT27" s="79">
        <f t="shared" si="44"/>
        <v>0</v>
      </c>
      <c r="BU27" s="78" t="str">
        <f t="shared" si="45"/>
        <v xml:space="preserve"> </v>
      </c>
      <c r="BV27" s="79" t="e">
        <f t="shared" si="46"/>
        <v>#VALUE!</v>
      </c>
      <c r="BW27" s="33"/>
      <c r="BX27" s="80">
        <f t="shared" si="47"/>
        <v>15</v>
      </c>
      <c r="BY27" s="81">
        <f t="shared" si="48"/>
        <v>6</v>
      </c>
      <c r="BZ27" s="96">
        <f t="shared" si="49"/>
        <v>22</v>
      </c>
      <c r="CA27" s="83">
        <v>23</v>
      </c>
      <c r="CB27" s="83">
        <f t="shared" si="100"/>
        <v>5</v>
      </c>
      <c r="CC27" s="81">
        <f t="shared" si="50"/>
        <v>11</v>
      </c>
      <c r="CD27" s="96">
        <f t="shared" si="51"/>
        <v>7</v>
      </c>
      <c r="CE27" s="82">
        <f t="shared" si="52"/>
        <v>29</v>
      </c>
      <c r="CF27" s="111">
        <f t="shared" si="53"/>
        <v>9</v>
      </c>
      <c r="CG27" s="112">
        <f t="shared" si="54"/>
        <v>0.25</v>
      </c>
      <c r="CH27" s="83">
        <v>23</v>
      </c>
      <c r="CI27" s="83">
        <f t="shared" si="101"/>
        <v>-5</v>
      </c>
      <c r="CJ27" s="81" t="str">
        <f t="shared" si="55"/>
        <v>n/s</v>
      </c>
      <c r="CK27" s="174">
        <f t="shared" si="102"/>
        <v>0</v>
      </c>
      <c r="CL27" s="82">
        <f t="shared" si="56"/>
        <v>29</v>
      </c>
      <c r="CM27" s="111">
        <f t="shared" si="57"/>
        <v>12</v>
      </c>
      <c r="CN27" s="112">
        <f t="shared" si="58"/>
        <v>0.5</v>
      </c>
      <c r="CO27" s="83">
        <v>23</v>
      </c>
      <c r="CP27" s="83">
        <f t="shared" si="103"/>
        <v>-3</v>
      </c>
      <c r="CQ27" s="81" t="str">
        <f t="shared" si="59"/>
        <v>n/s</v>
      </c>
      <c r="CR27" s="96">
        <f t="shared" si="60"/>
        <v>0</v>
      </c>
      <c r="CS27" s="82">
        <f t="shared" si="61"/>
        <v>29</v>
      </c>
      <c r="CT27" s="111">
        <f t="shared" si="62"/>
        <v>13</v>
      </c>
      <c r="CU27" s="112">
        <f t="shared" si="63"/>
        <v>6.75</v>
      </c>
      <c r="CV27" s="83">
        <v>23</v>
      </c>
      <c r="CW27" s="83">
        <f t="shared" si="104"/>
        <v>1</v>
      </c>
      <c r="CX27" s="81" t="str">
        <f t="shared" si="64"/>
        <v>n/s</v>
      </c>
      <c r="CY27" s="96">
        <f t="shared" si="65"/>
        <v>0</v>
      </c>
      <c r="CZ27" s="82">
        <f t="shared" si="66"/>
        <v>29</v>
      </c>
      <c r="DA27" s="111">
        <f t="shared" si="67"/>
        <v>15</v>
      </c>
      <c r="DB27" s="112">
        <f t="shared" si="68"/>
        <v>8.25</v>
      </c>
      <c r="DC27" s="83">
        <v>23</v>
      </c>
      <c r="DD27" s="83">
        <f t="shared" si="105"/>
        <v>-1</v>
      </c>
      <c r="DE27" s="81" t="str">
        <f t="shared" si="69"/>
        <v>n/s</v>
      </c>
      <c r="DF27" s="96">
        <f t="shared" si="70"/>
        <v>0</v>
      </c>
      <c r="DG27" s="82">
        <f t="shared" si="71"/>
        <v>29</v>
      </c>
      <c r="DH27" s="111">
        <f t="shared" si="72"/>
        <v>18</v>
      </c>
      <c r="DI27" s="112">
        <f t="shared" si="73"/>
        <v>16.25</v>
      </c>
      <c r="DJ27" s="83">
        <v>23</v>
      </c>
      <c r="DK27" s="83">
        <f t="shared" si="106"/>
        <v>0</v>
      </c>
      <c r="DL27" s="81" t="str">
        <f t="shared" si="74"/>
        <v>n/s</v>
      </c>
      <c r="DM27" s="96">
        <f t="shared" si="75"/>
        <v>0</v>
      </c>
      <c r="DN27" s="82">
        <f t="shared" si="76"/>
        <v>29</v>
      </c>
      <c r="DO27" s="111">
        <f t="shared" si="77"/>
        <v>18</v>
      </c>
      <c r="DP27" s="112">
        <f t="shared" si="78"/>
        <v>22</v>
      </c>
      <c r="DQ27" s="112">
        <v>23</v>
      </c>
      <c r="DR27" s="83">
        <f t="shared" si="107"/>
        <v>2</v>
      </c>
      <c r="DS27" s="81" t="str">
        <f t="shared" si="79"/>
        <v>n/s</v>
      </c>
      <c r="DT27" s="82">
        <f t="shared" si="108"/>
        <v>0</v>
      </c>
      <c r="DU27" s="82">
        <f t="shared" si="80"/>
        <v>29</v>
      </c>
      <c r="DV27" s="84">
        <f t="shared" si="81"/>
        <v>23</v>
      </c>
      <c r="DW27" s="112">
        <f t="shared" si="82"/>
        <v>29</v>
      </c>
      <c r="DX27" s="83">
        <v>23</v>
      </c>
      <c r="DY27" s="83">
        <f t="shared" si="109"/>
        <v>2</v>
      </c>
      <c r="DZ27" s="81" t="e">
        <f t="shared" si="83"/>
        <v>#VALUE!</v>
      </c>
      <c r="EA27" s="96" t="str">
        <f t="shared" si="110"/>
        <v xml:space="preserve"> </v>
      </c>
      <c r="EB27" s="82" t="str">
        <f t="shared" si="84"/>
        <v xml:space="preserve"> </v>
      </c>
      <c r="EC27" s="84" t="str">
        <f t="shared" si="85"/>
        <v xml:space="preserve"> </v>
      </c>
      <c r="ED27" s="112" t="str">
        <f t="shared" si="86"/>
        <v xml:space="preserve"> </v>
      </c>
      <c r="EE27" s="83">
        <v>23</v>
      </c>
      <c r="EF27" s="83">
        <f t="shared" si="111"/>
        <v>-22</v>
      </c>
      <c r="EG27" s="81" t="e">
        <f t="shared" si="87"/>
        <v>#VALUE!</v>
      </c>
      <c r="EH27" s="96" t="str">
        <f t="shared" si="112"/>
        <v xml:space="preserve"> </v>
      </c>
      <c r="EI27" s="82" t="str">
        <f t="shared" si="88"/>
        <v xml:space="preserve"> </v>
      </c>
      <c r="EJ27" s="84" t="str">
        <f t="shared" si="89"/>
        <v xml:space="preserve"> </v>
      </c>
      <c r="EK27" s="112" t="str">
        <f t="shared" si="90"/>
        <v xml:space="preserve"> </v>
      </c>
      <c r="EL27" s="83">
        <v>23</v>
      </c>
      <c r="EM27" s="83">
        <f t="shared" si="113"/>
        <v>-22</v>
      </c>
      <c r="EN27" s="86">
        <f t="shared" si="91"/>
        <v>-7</v>
      </c>
      <c r="EO27" s="65"/>
      <c r="EP27" s="87">
        <f t="shared" si="92"/>
        <v>22</v>
      </c>
      <c r="EQ27" s="88">
        <f t="shared" si="93"/>
        <v>22</v>
      </c>
      <c r="ER27" s="89">
        <f t="shared" si="94"/>
        <v>150</v>
      </c>
      <c r="ES27" s="90">
        <f t="shared" si="95"/>
        <v>22</v>
      </c>
      <c r="ET27" s="91">
        <v>23</v>
      </c>
      <c r="EU27" s="91">
        <v>1</v>
      </c>
      <c r="EV27" s="84">
        <f t="shared" si="96"/>
        <v>22</v>
      </c>
      <c r="EW27" s="92" t="str">
        <f t="shared" si="97"/>
        <v>Виктор Боев</v>
      </c>
      <c r="EX27" s="93">
        <f t="shared" si="98"/>
        <v>15</v>
      </c>
    </row>
    <row r="28" spans="1:154" s="98" customFormat="1">
      <c r="A28" s="66">
        <v>24</v>
      </c>
      <c r="B28" s="160" t="s">
        <v>92</v>
      </c>
      <c r="C28" s="161">
        <v>16.079999999999998</v>
      </c>
      <c r="D28" s="161">
        <v>6.29</v>
      </c>
      <c r="E28" s="161">
        <v>16.57</v>
      </c>
      <c r="F28" s="162">
        <v>5.46</v>
      </c>
      <c r="G28" s="162">
        <v>13.31</v>
      </c>
      <c r="H28" s="162">
        <v>2.15</v>
      </c>
      <c r="I28" s="163">
        <v>14.7</v>
      </c>
      <c r="J28" s="69">
        <f t="shared" si="115"/>
        <v>95.807699999999997</v>
      </c>
      <c r="K28" s="70">
        <f t="shared" si="0"/>
        <v>56.329889999999999</v>
      </c>
      <c r="L28" s="70">
        <f t="shared" si="114"/>
        <v>53.434388235294115</v>
      </c>
      <c r="M28" s="48"/>
      <c r="N28" s="48"/>
      <c r="O28" s="122" t="s">
        <v>133</v>
      </c>
      <c r="P28" s="169" t="s">
        <v>136</v>
      </c>
      <c r="Q28" s="73">
        <f t="shared" si="2"/>
        <v>56.329889999999999</v>
      </c>
      <c r="R28" s="73">
        <f t="shared" si="116"/>
        <v>53.434388235294115</v>
      </c>
      <c r="S28" s="74">
        <v>1</v>
      </c>
      <c r="T28" s="74" t="s">
        <v>74</v>
      </c>
      <c r="U28" s="75">
        <v>16</v>
      </c>
      <c r="V28" s="76">
        <f t="shared" si="4"/>
        <v>0.99487548291309424</v>
      </c>
      <c r="W28" s="76">
        <f t="shared" si="5"/>
        <v>0.99546994057589411</v>
      </c>
      <c r="X28" s="76">
        <f t="shared" si="6"/>
        <v>0.99203050092930267</v>
      </c>
      <c r="Y28" s="99" t="s">
        <v>146</v>
      </c>
      <c r="Z28" s="78" t="str">
        <f t="shared" si="7"/>
        <v xml:space="preserve"> </v>
      </c>
      <c r="AA28" s="79" t="str">
        <f t="shared" si="8"/>
        <v>n/f</v>
      </c>
      <c r="AB28" s="78" t="str">
        <f t="shared" si="9"/>
        <v xml:space="preserve"> </v>
      </c>
      <c r="AC28" s="79" t="str">
        <f t="shared" si="10"/>
        <v>n/f</v>
      </c>
      <c r="AD28" s="77" t="s">
        <v>145</v>
      </c>
      <c r="AE28" s="78" t="str">
        <f t="shared" si="11"/>
        <v xml:space="preserve"> </v>
      </c>
      <c r="AF28" s="79" t="str">
        <f t="shared" si="12"/>
        <v>n/s</v>
      </c>
      <c r="AG28" s="78" t="str">
        <f t="shared" si="13"/>
        <v xml:space="preserve"> </v>
      </c>
      <c r="AH28" s="79" t="str">
        <f t="shared" si="14"/>
        <v>n/s</v>
      </c>
      <c r="AI28" s="77" t="s">
        <v>146</v>
      </c>
      <c r="AJ28" s="78" t="str">
        <f t="shared" si="15"/>
        <v xml:space="preserve"> </v>
      </c>
      <c r="AK28" s="79" t="str">
        <f t="shared" si="16"/>
        <v>n/f</v>
      </c>
      <c r="AL28" s="78" t="str">
        <f t="shared" si="17"/>
        <v xml:space="preserve"> </v>
      </c>
      <c r="AM28" s="79" t="str">
        <f t="shared" si="18"/>
        <v>n/f</v>
      </c>
      <c r="AN28" s="77">
        <v>0.75608796296296299</v>
      </c>
      <c r="AO28" s="78">
        <f t="shared" si="19"/>
        <v>9.636574074074078E-2</v>
      </c>
      <c r="AP28" s="79">
        <f t="shared" si="20"/>
        <v>18</v>
      </c>
      <c r="AQ28" s="78">
        <f t="shared" si="21"/>
        <v>9.5929198208737243E-2</v>
      </c>
      <c r="AR28" s="79">
        <f t="shared" si="22"/>
        <v>18</v>
      </c>
      <c r="AS28" s="99" t="s">
        <v>146</v>
      </c>
      <c r="AT28" s="78" t="str">
        <f t="shared" si="23"/>
        <v xml:space="preserve"> </v>
      </c>
      <c r="AU28" s="79" t="str">
        <f t="shared" si="24"/>
        <v>n/f</v>
      </c>
      <c r="AV28" s="78" t="str">
        <f t="shared" si="25"/>
        <v xml:space="preserve"> </v>
      </c>
      <c r="AW28" s="79" t="str">
        <f t="shared" si="26"/>
        <v>n/f</v>
      </c>
      <c r="AX28" s="77">
        <v>0.7575115740740741</v>
      </c>
      <c r="AY28" s="78">
        <f t="shared" si="27"/>
        <v>0.10473379629629631</v>
      </c>
      <c r="AZ28" s="79">
        <f t="shared" si="28"/>
        <v>22</v>
      </c>
      <c r="BA28" s="78">
        <f t="shared" si="29"/>
        <v>0.10389912040404238</v>
      </c>
      <c r="BB28" s="79">
        <f t="shared" si="30"/>
        <v>22</v>
      </c>
      <c r="BC28" s="99">
        <v>0.77684027777777775</v>
      </c>
      <c r="BD28" s="78">
        <f t="shared" si="31"/>
        <v>0.34628472222222217</v>
      </c>
      <c r="BE28" s="79">
        <f t="shared" si="32"/>
        <v>21</v>
      </c>
      <c r="BF28" s="78">
        <f t="shared" si="33"/>
        <v>0.34352500645027551</v>
      </c>
      <c r="BG28" s="79">
        <f t="shared" si="34"/>
        <v>21</v>
      </c>
      <c r="BH28" s="77">
        <v>0.56640046296296298</v>
      </c>
      <c r="BI28" s="78">
        <f t="shared" si="35"/>
        <v>0.13792824074074078</v>
      </c>
      <c r="BJ28" s="79">
        <f t="shared" si="36"/>
        <v>22</v>
      </c>
      <c r="BK28" s="78">
        <f t="shared" si="37"/>
        <v>0.13730341761392284</v>
      </c>
      <c r="BL28" s="79">
        <f t="shared" si="38"/>
        <v>22</v>
      </c>
      <c r="BM28" s="77"/>
      <c r="BN28" s="78" t="str">
        <f t="shared" si="39"/>
        <v/>
      </c>
      <c r="BO28" s="79">
        <f t="shared" si="40"/>
        <v>0</v>
      </c>
      <c r="BP28" s="78" t="str">
        <f t="shared" si="41"/>
        <v xml:space="preserve"> </v>
      </c>
      <c r="BQ28" s="79" t="e">
        <f t="shared" si="42"/>
        <v>#VALUE!</v>
      </c>
      <c r="BR28" s="99"/>
      <c r="BS28" s="78" t="str">
        <f t="shared" si="43"/>
        <v/>
      </c>
      <c r="BT28" s="79">
        <f t="shared" si="44"/>
        <v>0</v>
      </c>
      <c r="BU28" s="78" t="str">
        <f t="shared" si="45"/>
        <v xml:space="preserve"> </v>
      </c>
      <c r="BV28" s="79" t="e">
        <f t="shared" si="46"/>
        <v>#VALUE!</v>
      </c>
      <c r="BW28" s="33"/>
      <c r="BX28" s="80">
        <f t="shared" si="47"/>
        <v>16</v>
      </c>
      <c r="BY28" s="81" t="str">
        <f t="shared" si="48"/>
        <v>n/f</v>
      </c>
      <c r="BZ28" s="96">
        <f t="shared" si="49"/>
        <v>0.25</v>
      </c>
      <c r="CA28" s="83">
        <v>24</v>
      </c>
      <c r="CB28" s="83">
        <f t="shared" si="100"/>
        <v>4</v>
      </c>
      <c r="CC28" s="81" t="str">
        <f t="shared" si="50"/>
        <v>n/s</v>
      </c>
      <c r="CD28" s="96">
        <f t="shared" si="51"/>
        <v>0</v>
      </c>
      <c r="CE28" s="82">
        <f t="shared" si="52"/>
        <v>0.25</v>
      </c>
      <c r="CF28" s="111">
        <f t="shared" si="53"/>
        <v>19</v>
      </c>
      <c r="CG28" s="112">
        <f t="shared" si="54"/>
        <v>0.25</v>
      </c>
      <c r="CH28" s="83">
        <v>24</v>
      </c>
      <c r="CI28" s="83">
        <f t="shared" si="101"/>
        <v>-6</v>
      </c>
      <c r="CJ28" s="81" t="str">
        <f t="shared" si="55"/>
        <v>n/f</v>
      </c>
      <c r="CK28" s="174">
        <f t="shared" si="102"/>
        <v>0.5</v>
      </c>
      <c r="CL28" s="82">
        <f t="shared" si="56"/>
        <v>0.75</v>
      </c>
      <c r="CM28" s="111">
        <f t="shared" si="57"/>
        <v>20</v>
      </c>
      <c r="CN28" s="112">
        <f t="shared" si="58"/>
        <v>0.25</v>
      </c>
      <c r="CO28" s="83">
        <v>24</v>
      </c>
      <c r="CP28" s="83">
        <f t="shared" si="103"/>
        <v>-4</v>
      </c>
      <c r="CQ28" s="81">
        <f t="shared" si="59"/>
        <v>18</v>
      </c>
      <c r="CR28" s="96">
        <f t="shared" si="60"/>
        <v>6</v>
      </c>
      <c r="CS28" s="82">
        <f t="shared" si="61"/>
        <v>6.75</v>
      </c>
      <c r="CT28" s="111">
        <f t="shared" si="62"/>
        <v>23</v>
      </c>
      <c r="CU28" s="112">
        <f t="shared" si="63"/>
        <v>2.25</v>
      </c>
      <c r="CV28" s="83">
        <v>24</v>
      </c>
      <c r="CW28" s="83">
        <f t="shared" si="104"/>
        <v>0</v>
      </c>
      <c r="CX28" s="81" t="str">
        <f t="shared" si="64"/>
        <v>n/f</v>
      </c>
      <c r="CY28" s="96">
        <f t="shared" si="65"/>
        <v>0.25</v>
      </c>
      <c r="CZ28" s="82">
        <f t="shared" si="66"/>
        <v>7</v>
      </c>
      <c r="DA28" s="111">
        <f t="shared" si="67"/>
        <v>24</v>
      </c>
      <c r="DB28" s="112">
        <f t="shared" si="68"/>
        <v>7</v>
      </c>
      <c r="DC28" s="83">
        <v>24</v>
      </c>
      <c r="DD28" s="83">
        <f t="shared" si="105"/>
        <v>-2</v>
      </c>
      <c r="DE28" s="81">
        <f t="shared" si="69"/>
        <v>22</v>
      </c>
      <c r="DF28" s="96">
        <f t="shared" si="70"/>
        <v>1</v>
      </c>
      <c r="DG28" s="82">
        <f t="shared" si="71"/>
        <v>8</v>
      </c>
      <c r="DH28" s="111">
        <f t="shared" si="72"/>
        <v>24</v>
      </c>
      <c r="DI28" s="112">
        <f t="shared" si="73"/>
        <v>8</v>
      </c>
      <c r="DJ28" s="83">
        <v>24</v>
      </c>
      <c r="DK28" s="83">
        <f t="shared" si="106"/>
        <v>-1</v>
      </c>
      <c r="DL28" s="81">
        <f t="shared" si="74"/>
        <v>21</v>
      </c>
      <c r="DM28" s="96">
        <f t="shared" si="75"/>
        <v>4</v>
      </c>
      <c r="DN28" s="82">
        <f t="shared" si="76"/>
        <v>12</v>
      </c>
      <c r="DO28" s="111">
        <f t="shared" si="77"/>
        <v>25</v>
      </c>
      <c r="DP28" s="112">
        <f t="shared" si="78"/>
        <v>16.25</v>
      </c>
      <c r="DQ28" s="112">
        <v>24</v>
      </c>
      <c r="DR28" s="83">
        <f t="shared" si="107"/>
        <v>1</v>
      </c>
      <c r="DS28" s="81">
        <f t="shared" si="79"/>
        <v>22</v>
      </c>
      <c r="DT28" s="82">
        <f t="shared" si="108"/>
        <v>3</v>
      </c>
      <c r="DU28" s="82">
        <f t="shared" si="80"/>
        <v>15</v>
      </c>
      <c r="DV28" s="84">
        <f t="shared" si="81"/>
        <v>25</v>
      </c>
      <c r="DW28" s="112">
        <f t="shared" si="82"/>
        <v>16.25</v>
      </c>
      <c r="DX28" s="83">
        <v>24</v>
      </c>
      <c r="DY28" s="83">
        <f t="shared" si="109"/>
        <v>1</v>
      </c>
      <c r="DZ28" s="81" t="e">
        <f t="shared" si="83"/>
        <v>#VALUE!</v>
      </c>
      <c r="EA28" s="96" t="str">
        <f t="shared" si="110"/>
        <v xml:space="preserve"> </v>
      </c>
      <c r="EB28" s="82" t="str">
        <f t="shared" si="84"/>
        <v xml:space="preserve"> </v>
      </c>
      <c r="EC28" s="84" t="str">
        <f t="shared" si="85"/>
        <v xml:space="preserve"> </v>
      </c>
      <c r="ED28" s="112" t="str">
        <f t="shared" si="86"/>
        <v xml:space="preserve"> </v>
      </c>
      <c r="EE28" s="83">
        <v>24</v>
      </c>
      <c r="EF28" s="83">
        <f t="shared" si="111"/>
        <v>-23</v>
      </c>
      <c r="EG28" s="81" t="e">
        <f t="shared" si="87"/>
        <v>#VALUE!</v>
      </c>
      <c r="EH28" s="96" t="str">
        <f t="shared" si="112"/>
        <v xml:space="preserve"> </v>
      </c>
      <c r="EI28" s="82" t="str">
        <f t="shared" si="88"/>
        <v xml:space="preserve"> </v>
      </c>
      <c r="EJ28" s="84" t="str">
        <f t="shared" si="89"/>
        <v xml:space="preserve"> </v>
      </c>
      <c r="EK28" s="112" t="str">
        <f t="shared" si="90"/>
        <v xml:space="preserve"> </v>
      </c>
      <c r="EL28" s="83">
        <v>24</v>
      </c>
      <c r="EM28" s="83">
        <f t="shared" si="113"/>
        <v>-23</v>
      </c>
      <c r="EN28" s="86">
        <f t="shared" si="91"/>
        <v>-0.25</v>
      </c>
      <c r="EO28" s="65"/>
      <c r="EP28" s="87">
        <f t="shared" si="92"/>
        <v>14.75</v>
      </c>
      <c r="EQ28" s="88">
        <f t="shared" si="93"/>
        <v>25</v>
      </c>
      <c r="ER28" s="89">
        <f t="shared" si="94"/>
        <v>167</v>
      </c>
      <c r="ES28" s="90">
        <f t="shared" si="95"/>
        <v>16</v>
      </c>
      <c r="ET28" s="91">
        <v>24</v>
      </c>
      <c r="EU28" s="91">
        <v>1</v>
      </c>
      <c r="EV28" s="84">
        <f t="shared" si="96"/>
        <v>25</v>
      </c>
      <c r="EW28" s="92" t="str">
        <f t="shared" si="97"/>
        <v>Павел Камакин</v>
      </c>
      <c r="EX28" s="93">
        <f t="shared" si="98"/>
        <v>16</v>
      </c>
    </row>
    <row r="29" spans="1:154" s="98" customFormat="1">
      <c r="A29" s="66">
        <v>25</v>
      </c>
      <c r="B29" s="160" t="s">
        <v>92</v>
      </c>
      <c r="C29" s="161">
        <v>16.079999999999998</v>
      </c>
      <c r="D29" s="161">
        <v>6.29</v>
      </c>
      <c r="E29" s="161">
        <v>16.57</v>
      </c>
      <c r="F29" s="162">
        <v>5.46</v>
      </c>
      <c r="G29" s="162">
        <v>13.31</v>
      </c>
      <c r="H29" s="162">
        <v>2.15</v>
      </c>
      <c r="I29" s="163">
        <v>9.6</v>
      </c>
      <c r="J29" s="69">
        <f t="shared" si="115"/>
        <v>95.807699999999997</v>
      </c>
      <c r="K29" s="70">
        <f t="shared" si="0"/>
        <v>56.329889999999999</v>
      </c>
      <c r="L29" s="70">
        <f t="shared" si="114"/>
        <v>53.434388235294115</v>
      </c>
      <c r="M29" s="48"/>
      <c r="N29" s="48"/>
      <c r="O29" s="122" t="s">
        <v>94</v>
      </c>
      <c r="P29" s="169" t="s">
        <v>137</v>
      </c>
      <c r="Q29" s="73">
        <f t="shared" si="2"/>
        <v>56.329889999999999</v>
      </c>
      <c r="R29" s="73">
        <f t="shared" si="116"/>
        <v>53.434388235294115</v>
      </c>
      <c r="S29" s="74">
        <v>1</v>
      </c>
      <c r="T29" s="74" t="s">
        <v>74</v>
      </c>
      <c r="U29" s="75">
        <v>17</v>
      </c>
      <c r="V29" s="76">
        <f t="shared" si="4"/>
        <v>0.99487548291309424</v>
      </c>
      <c r="W29" s="76">
        <f t="shared" si="5"/>
        <v>0.99546994057589411</v>
      </c>
      <c r="X29" s="76">
        <f t="shared" si="6"/>
        <v>0.99203050092930267</v>
      </c>
      <c r="Y29" s="99" t="s">
        <v>146</v>
      </c>
      <c r="Z29" s="78" t="str">
        <f t="shared" si="7"/>
        <v xml:space="preserve"> </v>
      </c>
      <c r="AA29" s="79" t="str">
        <f t="shared" si="8"/>
        <v>n/f</v>
      </c>
      <c r="AB29" s="78" t="str">
        <f t="shared" si="9"/>
        <v xml:space="preserve"> </v>
      </c>
      <c r="AC29" s="79" t="str">
        <f t="shared" si="10"/>
        <v>n/f</v>
      </c>
      <c r="AD29" s="99">
        <v>0.61581018518518515</v>
      </c>
      <c r="AE29" s="78">
        <f t="shared" si="11"/>
        <v>0.2456712962962963</v>
      </c>
      <c r="AF29" s="79">
        <f t="shared" si="12"/>
        <v>16</v>
      </c>
      <c r="AG29" s="78">
        <f t="shared" si="13"/>
        <v>0.24371341912876596</v>
      </c>
      <c r="AH29" s="79">
        <f t="shared" si="14"/>
        <v>16</v>
      </c>
      <c r="AI29" s="99">
        <v>0.20682870370370368</v>
      </c>
      <c r="AJ29" s="78">
        <f t="shared" si="15"/>
        <v>0.85959490741197764</v>
      </c>
      <c r="AK29" s="79">
        <f t="shared" si="16"/>
        <v>13</v>
      </c>
      <c r="AL29" s="78">
        <f t="shared" si="17"/>
        <v>0.85274436659618169</v>
      </c>
      <c r="AM29" s="79">
        <f t="shared" si="18"/>
        <v>13</v>
      </c>
      <c r="AN29" s="77">
        <v>0.75011574074074072</v>
      </c>
      <c r="AO29" s="78">
        <f t="shared" si="19"/>
        <v>9.0393518518518512E-2</v>
      </c>
      <c r="AP29" s="79">
        <f t="shared" si="20"/>
        <v>14</v>
      </c>
      <c r="AQ29" s="78">
        <f t="shared" si="21"/>
        <v>8.9984030508075602E-2</v>
      </c>
      <c r="AR29" s="79">
        <f t="shared" si="22"/>
        <v>13</v>
      </c>
      <c r="AS29" s="99">
        <v>0.80648148148148147</v>
      </c>
      <c r="AT29" s="78">
        <f t="shared" si="23"/>
        <v>4.6064814814814836E-2</v>
      </c>
      <c r="AU29" s="79">
        <f t="shared" si="24"/>
        <v>14</v>
      </c>
      <c r="AV29" s="78">
        <f t="shared" si="25"/>
        <v>4.5697701315956324E-2</v>
      </c>
      <c r="AW29" s="79">
        <f t="shared" si="26"/>
        <v>13</v>
      </c>
      <c r="AX29" s="99">
        <v>0.74151620370370364</v>
      </c>
      <c r="AY29" s="78">
        <f t="shared" si="27"/>
        <v>8.8738425925925846E-2</v>
      </c>
      <c r="AZ29" s="79">
        <f t="shared" si="28"/>
        <v>15</v>
      </c>
      <c r="BA29" s="78">
        <f t="shared" si="29"/>
        <v>8.8031225122974038E-2</v>
      </c>
      <c r="BB29" s="79">
        <f t="shared" si="30"/>
        <v>14</v>
      </c>
      <c r="BC29" s="99">
        <v>0.70771990740740742</v>
      </c>
      <c r="BD29" s="78">
        <f t="shared" si="31"/>
        <v>0.27716435185185184</v>
      </c>
      <c r="BE29" s="79">
        <f t="shared" si="32"/>
        <v>11</v>
      </c>
      <c r="BF29" s="78">
        <f t="shared" si="33"/>
        <v>0.27495549080733805</v>
      </c>
      <c r="BG29" s="79">
        <f t="shared" si="34"/>
        <v>10</v>
      </c>
      <c r="BH29" s="77">
        <v>0.56863425925925926</v>
      </c>
      <c r="BI29" s="78">
        <f t="shared" si="35"/>
        <v>0.14016203703703706</v>
      </c>
      <c r="BJ29" s="79">
        <f t="shared" si="36"/>
        <v>23</v>
      </c>
      <c r="BK29" s="78">
        <f t="shared" si="37"/>
        <v>0.13952709468025554</v>
      </c>
      <c r="BL29" s="79">
        <f t="shared" si="38"/>
        <v>23</v>
      </c>
      <c r="BM29" s="77"/>
      <c r="BN29" s="78" t="str">
        <f t="shared" si="39"/>
        <v/>
      </c>
      <c r="BO29" s="79">
        <f t="shared" si="40"/>
        <v>0</v>
      </c>
      <c r="BP29" s="78" t="str">
        <f t="shared" si="41"/>
        <v xml:space="preserve"> </v>
      </c>
      <c r="BQ29" s="79" t="e">
        <f t="shared" si="42"/>
        <v>#VALUE!</v>
      </c>
      <c r="BR29" s="99"/>
      <c r="BS29" s="78" t="str">
        <f t="shared" si="43"/>
        <v/>
      </c>
      <c r="BT29" s="79">
        <f t="shared" si="44"/>
        <v>0</v>
      </c>
      <c r="BU29" s="78" t="str">
        <f t="shared" si="45"/>
        <v xml:space="preserve"> </v>
      </c>
      <c r="BV29" s="79" t="e">
        <f t="shared" si="46"/>
        <v>#VALUE!</v>
      </c>
      <c r="BW29" s="33"/>
      <c r="BX29" s="80">
        <f t="shared" si="47"/>
        <v>17</v>
      </c>
      <c r="BY29" s="81" t="str">
        <f t="shared" si="48"/>
        <v>n/f</v>
      </c>
      <c r="BZ29" s="96">
        <f t="shared" si="49"/>
        <v>0.25</v>
      </c>
      <c r="CA29" s="83">
        <v>25</v>
      </c>
      <c r="CB29" s="83">
        <f t="shared" si="100"/>
        <v>3</v>
      </c>
      <c r="CC29" s="81">
        <f t="shared" si="50"/>
        <v>16</v>
      </c>
      <c r="CD29" s="96">
        <f t="shared" si="51"/>
        <v>2</v>
      </c>
      <c r="CE29" s="82">
        <f t="shared" si="52"/>
        <v>2.25</v>
      </c>
      <c r="CF29" s="111">
        <f t="shared" si="53"/>
        <v>17</v>
      </c>
      <c r="CG29" s="112">
        <f t="shared" si="54"/>
        <v>0.25</v>
      </c>
      <c r="CH29" s="83">
        <v>25</v>
      </c>
      <c r="CI29" s="83">
        <f t="shared" si="101"/>
        <v>-7</v>
      </c>
      <c r="CJ29" s="81">
        <f t="shared" si="55"/>
        <v>13</v>
      </c>
      <c r="CK29" s="174">
        <f t="shared" si="102"/>
        <v>14</v>
      </c>
      <c r="CL29" s="82">
        <f t="shared" si="56"/>
        <v>16.25</v>
      </c>
      <c r="CM29" s="111">
        <f t="shared" si="57"/>
        <v>16</v>
      </c>
      <c r="CN29" s="112">
        <f t="shared" si="58"/>
        <v>0.25</v>
      </c>
      <c r="CO29" s="83">
        <v>25</v>
      </c>
      <c r="CP29" s="83">
        <f t="shared" si="103"/>
        <v>-5</v>
      </c>
      <c r="CQ29" s="81">
        <f t="shared" si="59"/>
        <v>13</v>
      </c>
      <c r="CR29" s="96">
        <f t="shared" si="60"/>
        <v>11</v>
      </c>
      <c r="CS29" s="82">
        <f t="shared" si="61"/>
        <v>27.25</v>
      </c>
      <c r="CT29" s="111">
        <f t="shared" si="62"/>
        <v>14</v>
      </c>
      <c r="CU29" s="112">
        <f t="shared" si="63"/>
        <v>0.25</v>
      </c>
      <c r="CV29" s="83">
        <v>25</v>
      </c>
      <c r="CW29" s="83">
        <f t="shared" si="104"/>
        <v>-1</v>
      </c>
      <c r="CX29" s="81">
        <f t="shared" si="64"/>
        <v>13</v>
      </c>
      <c r="CY29" s="96">
        <f t="shared" si="65"/>
        <v>9</v>
      </c>
      <c r="CZ29" s="82">
        <f t="shared" si="66"/>
        <v>36.25</v>
      </c>
      <c r="DA29" s="111">
        <f t="shared" si="67"/>
        <v>12</v>
      </c>
      <c r="DB29" s="112">
        <f t="shared" si="68"/>
        <v>0.25</v>
      </c>
      <c r="DC29" s="83">
        <v>25</v>
      </c>
      <c r="DD29" s="83">
        <f t="shared" si="105"/>
        <v>-3</v>
      </c>
      <c r="DE29" s="81">
        <f t="shared" si="69"/>
        <v>14</v>
      </c>
      <c r="DF29" s="96">
        <f t="shared" si="70"/>
        <v>9</v>
      </c>
      <c r="DG29" s="82">
        <f t="shared" si="71"/>
        <v>45.25</v>
      </c>
      <c r="DH29" s="111">
        <f t="shared" si="72"/>
        <v>12</v>
      </c>
      <c r="DI29" s="112">
        <f t="shared" si="73"/>
        <v>0.25</v>
      </c>
      <c r="DJ29" s="83">
        <v>25</v>
      </c>
      <c r="DK29" s="83">
        <f t="shared" si="106"/>
        <v>-2</v>
      </c>
      <c r="DL29" s="81">
        <f t="shared" si="74"/>
        <v>10</v>
      </c>
      <c r="DM29" s="96">
        <f t="shared" si="75"/>
        <v>15</v>
      </c>
      <c r="DN29" s="82">
        <f t="shared" si="76"/>
        <v>60.25</v>
      </c>
      <c r="DO29" s="111">
        <f t="shared" si="77"/>
        <v>12</v>
      </c>
      <c r="DP29" s="112">
        <f t="shared" si="78"/>
        <v>12</v>
      </c>
      <c r="DQ29" s="112">
        <v>25</v>
      </c>
      <c r="DR29" s="83">
        <f t="shared" si="107"/>
        <v>0</v>
      </c>
      <c r="DS29" s="81">
        <f t="shared" si="79"/>
        <v>23</v>
      </c>
      <c r="DT29" s="82">
        <f t="shared" si="108"/>
        <v>2</v>
      </c>
      <c r="DU29" s="82">
        <f t="shared" si="80"/>
        <v>62.25</v>
      </c>
      <c r="DV29" s="84">
        <f t="shared" si="81"/>
        <v>14</v>
      </c>
      <c r="DW29" s="112">
        <f t="shared" si="82"/>
        <v>15</v>
      </c>
      <c r="DX29" s="83">
        <v>25</v>
      </c>
      <c r="DY29" s="83">
        <f t="shared" si="109"/>
        <v>0</v>
      </c>
      <c r="DZ29" s="81" t="e">
        <f t="shared" si="83"/>
        <v>#VALUE!</v>
      </c>
      <c r="EA29" s="96" t="str">
        <f t="shared" si="110"/>
        <v xml:space="preserve"> </v>
      </c>
      <c r="EB29" s="82" t="str">
        <f t="shared" si="84"/>
        <v xml:space="preserve"> </v>
      </c>
      <c r="EC29" s="84" t="str">
        <f t="shared" si="85"/>
        <v xml:space="preserve"> </v>
      </c>
      <c r="ED29" s="112" t="str">
        <f t="shared" si="86"/>
        <v xml:space="preserve"> </v>
      </c>
      <c r="EE29" s="83">
        <v>25</v>
      </c>
      <c r="EF29" s="83">
        <f t="shared" si="111"/>
        <v>-24</v>
      </c>
      <c r="EG29" s="81" t="e">
        <f t="shared" si="87"/>
        <v>#VALUE!</v>
      </c>
      <c r="EH29" s="96" t="str">
        <f t="shared" si="112"/>
        <v xml:space="preserve"> </v>
      </c>
      <c r="EI29" s="82" t="str">
        <f t="shared" si="88"/>
        <v xml:space="preserve"> </v>
      </c>
      <c r="EJ29" s="84" t="str">
        <f t="shared" si="89"/>
        <v xml:space="preserve"> </v>
      </c>
      <c r="EK29" s="112" t="str">
        <f t="shared" si="90"/>
        <v xml:space="preserve"> </v>
      </c>
      <c r="EL29" s="83">
        <v>25</v>
      </c>
      <c r="EM29" s="83">
        <f t="shared" si="113"/>
        <v>-24</v>
      </c>
      <c r="EN29" s="86">
        <f t="shared" si="91"/>
        <v>-0.25</v>
      </c>
      <c r="EO29" s="65"/>
      <c r="EP29" s="87">
        <f t="shared" si="92"/>
        <v>62</v>
      </c>
      <c r="EQ29" s="88">
        <f t="shared" si="93"/>
        <v>13</v>
      </c>
      <c r="ER29" s="89">
        <f t="shared" si="94"/>
        <v>129</v>
      </c>
      <c r="ES29" s="90">
        <f t="shared" si="95"/>
        <v>14.75</v>
      </c>
      <c r="ET29" s="91">
        <v>25</v>
      </c>
      <c r="EU29" s="91">
        <v>1</v>
      </c>
      <c r="EV29" s="84">
        <f t="shared" si="96"/>
        <v>13</v>
      </c>
      <c r="EW29" s="92" t="str">
        <f t="shared" si="97"/>
        <v>Юрий Селезнёв</v>
      </c>
      <c r="EX29" s="93">
        <f t="shared" si="98"/>
        <v>17</v>
      </c>
    </row>
    <row r="30" spans="1:154">
      <c r="A30" s="66">
        <v>26</v>
      </c>
      <c r="B30" s="48" t="s">
        <v>138</v>
      </c>
      <c r="C30" s="126">
        <v>16</v>
      </c>
      <c r="D30" s="126">
        <v>6</v>
      </c>
      <c r="E30" s="126">
        <v>16</v>
      </c>
      <c r="F30" s="127">
        <v>5.5</v>
      </c>
      <c r="G30" s="127">
        <v>12.8</v>
      </c>
      <c r="H30" s="124">
        <v>1.65</v>
      </c>
      <c r="I30" s="125">
        <v>8.9</v>
      </c>
      <c r="J30" s="69">
        <f t="shared" si="115"/>
        <v>92</v>
      </c>
      <c r="K30" s="129">
        <f t="shared" si="0"/>
        <v>58.003199999999993</v>
      </c>
      <c r="L30" s="129">
        <f t="shared" si="114"/>
        <v>53.882352941176471</v>
      </c>
      <c r="M30" s="48"/>
      <c r="N30" s="48"/>
      <c r="O30" s="122" t="s">
        <v>141</v>
      </c>
      <c r="P30" s="122" t="s">
        <v>139</v>
      </c>
      <c r="Q30" s="73">
        <f t="shared" si="2"/>
        <v>58.003199999999993</v>
      </c>
      <c r="R30" s="73">
        <f t="shared" si="116"/>
        <v>53.882352941176471</v>
      </c>
      <c r="S30" s="74">
        <v>1</v>
      </c>
      <c r="T30" s="74" t="s">
        <v>74</v>
      </c>
      <c r="U30" s="75">
        <v>25</v>
      </c>
      <c r="V30" s="76">
        <f t="shared" si="4"/>
        <v>0.99404071266710747</v>
      </c>
      <c r="W30" s="76">
        <f t="shared" si="5"/>
        <v>0.99473149310020137</v>
      </c>
      <c r="X30" s="76">
        <f t="shared" si="6"/>
        <v>0.98968591469366129</v>
      </c>
      <c r="Y30" s="99">
        <v>0.63420138888888888</v>
      </c>
      <c r="Z30" s="78">
        <f t="shared" si="7"/>
        <v>0.18975694444444446</v>
      </c>
      <c r="AA30" s="79">
        <f t="shared" si="8"/>
        <v>12</v>
      </c>
      <c r="AB30" s="78">
        <f t="shared" si="9"/>
        <v>0.18779977513197429</v>
      </c>
      <c r="AC30" s="79">
        <f t="shared" si="10"/>
        <v>12</v>
      </c>
      <c r="AD30" s="99">
        <v>0.53951388888888896</v>
      </c>
      <c r="AE30" s="78">
        <f t="shared" si="11"/>
        <v>0.16937500000000011</v>
      </c>
      <c r="AF30" s="79">
        <f t="shared" si="12"/>
        <v>13</v>
      </c>
      <c r="AG30" s="78">
        <f t="shared" si="13"/>
        <v>0.16762805180123899</v>
      </c>
      <c r="AH30" s="79">
        <f t="shared" si="14"/>
        <v>13</v>
      </c>
      <c r="AI30" s="99">
        <v>0.13724537037037035</v>
      </c>
      <c r="AJ30" s="78">
        <f t="shared" si="15"/>
        <v>0.79001157407864431</v>
      </c>
      <c r="AK30" s="79">
        <f t="shared" si="16"/>
        <v>8</v>
      </c>
      <c r="AL30" s="78">
        <f t="shared" si="17"/>
        <v>0.78186332731060226</v>
      </c>
      <c r="AM30" s="79">
        <f t="shared" si="18"/>
        <v>8</v>
      </c>
      <c r="AN30" s="77">
        <v>0.7503009259259259</v>
      </c>
      <c r="AO30" s="78">
        <f t="shared" si="19"/>
        <v>9.0578703703703689E-2</v>
      </c>
      <c r="AP30" s="79">
        <f t="shared" si="20"/>
        <v>15</v>
      </c>
      <c r="AQ30" s="78">
        <f t="shared" si="21"/>
        <v>9.0101489178265909E-2</v>
      </c>
      <c r="AR30" s="79">
        <f t="shared" si="22"/>
        <v>14</v>
      </c>
      <c r="AS30" s="99">
        <v>0.81327546296296294</v>
      </c>
      <c r="AT30" s="78">
        <f t="shared" si="23"/>
        <v>5.2858796296296306E-2</v>
      </c>
      <c r="AU30" s="79">
        <f t="shared" si="24"/>
        <v>19</v>
      </c>
      <c r="AV30" s="78">
        <f t="shared" si="25"/>
        <v>5.2313606162105925E-2</v>
      </c>
      <c r="AW30" s="79">
        <f t="shared" si="26"/>
        <v>19</v>
      </c>
      <c r="AX30" s="99">
        <v>0.74899305555555562</v>
      </c>
      <c r="AY30" s="78">
        <f t="shared" si="27"/>
        <v>9.621527777777783E-2</v>
      </c>
      <c r="AZ30" s="79">
        <f t="shared" si="28"/>
        <v>20</v>
      </c>
      <c r="BA30" s="78">
        <f t="shared" si="29"/>
        <v>9.5222905195004759E-2</v>
      </c>
      <c r="BB30" s="79">
        <f t="shared" si="30"/>
        <v>19</v>
      </c>
      <c r="BC30" s="99">
        <v>0.73180555555555549</v>
      </c>
      <c r="BD30" s="78">
        <f t="shared" si="31"/>
        <v>0.30124999999999991</v>
      </c>
      <c r="BE30" s="79">
        <f t="shared" si="32"/>
        <v>17</v>
      </c>
      <c r="BF30" s="78">
        <f t="shared" si="33"/>
        <v>0.29814288180146536</v>
      </c>
      <c r="BG30" s="79">
        <f t="shared" si="34"/>
        <v>16</v>
      </c>
      <c r="BH30" s="77">
        <v>0.56251157407407404</v>
      </c>
      <c r="BI30" s="78">
        <f t="shared" si="35"/>
        <v>0.13403935185185184</v>
      </c>
      <c r="BJ30" s="79">
        <f t="shared" si="36"/>
        <v>18</v>
      </c>
      <c r="BK30" s="78">
        <f t="shared" si="37"/>
        <v>0.13333316460177583</v>
      </c>
      <c r="BL30" s="79">
        <f t="shared" si="38"/>
        <v>18</v>
      </c>
      <c r="BM30" s="77"/>
      <c r="BN30" s="78" t="str">
        <f t="shared" si="39"/>
        <v/>
      </c>
      <c r="BO30" s="79">
        <f t="shared" si="40"/>
        <v>0</v>
      </c>
      <c r="BP30" s="78" t="str">
        <f t="shared" si="41"/>
        <v xml:space="preserve"> </v>
      </c>
      <c r="BQ30" s="79" t="e">
        <f t="shared" si="42"/>
        <v>#VALUE!</v>
      </c>
      <c r="BR30" s="99"/>
      <c r="BS30" s="78" t="str">
        <f t="shared" si="43"/>
        <v/>
      </c>
      <c r="BT30" s="79">
        <f t="shared" si="44"/>
        <v>0</v>
      </c>
      <c r="BU30" s="78" t="str">
        <f t="shared" si="45"/>
        <v xml:space="preserve"> </v>
      </c>
      <c r="BV30" s="79" t="e">
        <f t="shared" si="46"/>
        <v>#VALUE!</v>
      </c>
      <c r="BW30" s="33"/>
      <c r="BX30" s="80">
        <f t="shared" si="47"/>
        <v>25</v>
      </c>
      <c r="BY30" s="81">
        <f t="shared" si="48"/>
        <v>12</v>
      </c>
      <c r="BZ30" s="96">
        <f t="shared" si="49"/>
        <v>16</v>
      </c>
      <c r="CA30" s="83">
        <v>26</v>
      </c>
      <c r="CB30" s="83">
        <f t="shared" si="100"/>
        <v>2</v>
      </c>
      <c r="CC30" s="81">
        <f t="shared" si="50"/>
        <v>13</v>
      </c>
      <c r="CD30" s="96">
        <f t="shared" si="51"/>
        <v>5</v>
      </c>
      <c r="CE30" s="82">
        <f t="shared" si="52"/>
        <v>21</v>
      </c>
      <c r="CF30" s="111">
        <f t="shared" si="53"/>
        <v>12</v>
      </c>
      <c r="CG30" s="112">
        <f t="shared" si="54"/>
        <v>0.25</v>
      </c>
      <c r="CH30" s="83">
        <v>26</v>
      </c>
      <c r="CI30" s="83">
        <f t="shared" si="101"/>
        <v>-8</v>
      </c>
      <c r="CJ30" s="81">
        <f t="shared" si="55"/>
        <v>8</v>
      </c>
      <c r="CK30" s="174">
        <f t="shared" si="102"/>
        <v>24</v>
      </c>
      <c r="CL30" s="82">
        <f t="shared" si="56"/>
        <v>45</v>
      </c>
      <c r="CM30" s="111">
        <f t="shared" si="57"/>
        <v>9</v>
      </c>
      <c r="CN30" s="112">
        <f t="shared" si="58"/>
        <v>0.25</v>
      </c>
      <c r="CO30" s="83">
        <v>26</v>
      </c>
      <c r="CP30" s="83">
        <f t="shared" si="103"/>
        <v>-6</v>
      </c>
      <c r="CQ30" s="81">
        <f t="shared" si="59"/>
        <v>14</v>
      </c>
      <c r="CR30" s="96">
        <f t="shared" si="60"/>
        <v>10</v>
      </c>
      <c r="CS30" s="82">
        <f t="shared" si="61"/>
        <v>55</v>
      </c>
      <c r="CT30" s="111">
        <f t="shared" si="62"/>
        <v>10</v>
      </c>
      <c r="CU30" s="112">
        <f t="shared" si="63"/>
        <v>0.25</v>
      </c>
      <c r="CV30" s="83">
        <v>26</v>
      </c>
      <c r="CW30" s="83">
        <f t="shared" si="104"/>
        <v>-2</v>
      </c>
      <c r="CX30" s="81">
        <f t="shared" si="64"/>
        <v>19</v>
      </c>
      <c r="CY30" s="96">
        <f t="shared" si="65"/>
        <v>3</v>
      </c>
      <c r="CZ30" s="82">
        <f t="shared" si="66"/>
        <v>58</v>
      </c>
      <c r="DA30" s="111">
        <f t="shared" si="67"/>
        <v>11</v>
      </c>
      <c r="DB30" s="112">
        <f t="shared" si="68"/>
        <v>0.25</v>
      </c>
      <c r="DC30" s="83">
        <v>26</v>
      </c>
      <c r="DD30" s="83">
        <f t="shared" si="105"/>
        <v>-4</v>
      </c>
      <c r="DE30" s="81">
        <f t="shared" si="69"/>
        <v>19</v>
      </c>
      <c r="DF30" s="96">
        <f t="shared" si="70"/>
        <v>4</v>
      </c>
      <c r="DG30" s="82">
        <f t="shared" si="71"/>
        <v>62</v>
      </c>
      <c r="DH30" s="111">
        <f t="shared" si="72"/>
        <v>11</v>
      </c>
      <c r="DI30" s="112">
        <f t="shared" si="73"/>
        <v>0.25</v>
      </c>
      <c r="DJ30" s="83">
        <v>26</v>
      </c>
      <c r="DK30" s="83">
        <f t="shared" si="106"/>
        <v>-3</v>
      </c>
      <c r="DL30" s="81">
        <f t="shared" si="74"/>
        <v>16</v>
      </c>
      <c r="DM30" s="96">
        <f t="shared" si="75"/>
        <v>9</v>
      </c>
      <c r="DN30" s="82">
        <f t="shared" si="76"/>
        <v>71</v>
      </c>
      <c r="DO30" s="111">
        <f t="shared" si="77"/>
        <v>11</v>
      </c>
      <c r="DP30" s="112">
        <f t="shared" si="78"/>
        <v>0.25</v>
      </c>
      <c r="DQ30" s="112">
        <v>26</v>
      </c>
      <c r="DR30" s="83">
        <f t="shared" si="107"/>
        <v>-1</v>
      </c>
      <c r="DS30" s="81">
        <f t="shared" si="79"/>
        <v>18</v>
      </c>
      <c r="DT30" s="82">
        <f t="shared" si="108"/>
        <v>7</v>
      </c>
      <c r="DU30" s="82">
        <f t="shared" si="80"/>
        <v>78</v>
      </c>
      <c r="DV30" s="84">
        <f t="shared" si="81"/>
        <v>11</v>
      </c>
      <c r="DW30" s="112">
        <f t="shared" si="82"/>
        <v>4.25</v>
      </c>
      <c r="DX30" s="83">
        <v>26</v>
      </c>
      <c r="DY30" s="83">
        <f t="shared" si="109"/>
        <v>-1</v>
      </c>
      <c r="DZ30" s="81" t="e">
        <f t="shared" si="83"/>
        <v>#VALUE!</v>
      </c>
      <c r="EA30" s="96" t="str">
        <f t="shared" si="110"/>
        <v xml:space="preserve"> </v>
      </c>
      <c r="EB30" s="82" t="str">
        <f t="shared" si="84"/>
        <v xml:space="preserve"> </v>
      </c>
      <c r="EC30" s="84" t="str">
        <f t="shared" si="85"/>
        <v xml:space="preserve"> </v>
      </c>
      <c r="ED30" s="112" t="str">
        <f t="shared" si="86"/>
        <v xml:space="preserve"> </v>
      </c>
      <c r="EE30" s="83">
        <v>26</v>
      </c>
      <c r="EF30" s="83">
        <f t="shared" si="111"/>
        <v>-25</v>
      </c>
      <c r="EG30" s="81" t="e">
        <f t="shared" si="87"/>
        <v>#VALUE!</v>
      </c>
      <c r="EH30" s="96" t="str">
        <f t="shared" si="112"/>
        <v xml:space="preserve"> </v>
      </c>
      <c r="EI30" s="82" t="str">
        <f t="shared" si="88"/>
        <v xml:space="preserve"> </v>
      </c>
      <c r="EJ30" s="84" t="str">
        <f t="shared" si="89"/>
        <v xml:space="preserve"> </v>
      </c>
      <c r="EK30" s="112" t="str">
        <f t="shared" si="90"/>
        <v xml:space="preserve"> </v>
      </c>
      <c r="EL30" s="83">
        <v>26</v>
      </c>
      <c r="EM30" s="83">
        <f t="shared" si="113"/>
        <v>-25</v>
      </c>
      <c r="EN30" s="86">
        <f t="shared" si="91"/>
        <v>-3</v>
      </c>
      <c r="EO30" s="65">
        <v>2</v>
      </c>
      <c r="EP30" s="100">
        <f t="shared" si="92"/>
        <v>77</v>
      </c>
      <c r="EQ30" s="88">
        <f t="shared" si="93"/>
        <v>11</v>
      </c>
      <c r="ER30" s="89">
        <f t="shared" si="94"/>
        <v>119</v>
      </c>
      <c r="ES30" s="90">
        <f t="shared" si="95"/>
        <v>4</v>
      </c>
      <c r="ET30" s="91">
        <v>26</v>
      </c>
      <c r="EU30" s="91">
        <v>1</v>
      </c>
      <c r="EV30" s="84">
        <f t="shared" si="96"/>
        <v>11</v>
      </c>
      <c r="EW30" s="92" t="str">
        <f t="shared" si="97"/>
        <v>Вадим Восман</v>
      </c>
      <c r="EX30" s="93">
        <f t="shared" si="98"/>
        <v>25</v>
      </c>
    </row>
    <row r="31" spans="1:154">
      <c r="A31" s="66">
        <v>27</v>
      </c>
      <c r="B31" s="48" t="s">
        <v>138</v>
      </c>
      <c r="C31" s="126">
        <v>16</v>
      </c>
      <c r="D31" s="126">
        <v>6</v>
      </c>
      <c r="E31" s="126">
        <v>16</v>
      </c>
      <c r="F31" s="127">
        <v>5.5</v>
      </c>
      <c r="G31" s="127">
        <v>12.8</v>
      </c>
      <c r="H31" s="124">
        <v>1.65</v>
      </c>
      <c r="I31" s="125">
        <v>8.9</v>
      </c>
      <c r="J31" s="69">
        <f t="shared" si="115"/>
        <v>92</v>
      </c>
      <c r="K31" s="129">
        <f t="shared" si="0"/>
        <v>58.003199999999993</v>
      </c>
      <c r="L31" s="129">
        <f t="shared" si="114"/>
        <v>53.882352941176471</v>
      </c>
      <c r="M31" s="48"/>
      <c r="N31" s="48"/>
      <c r="O31" s="122" t="s">
        <v>142</v>
      </c>
      <c r="P31" s="122" t="s">
        <v>140</v>
      </c>
      <c r="Q31" s="73">
        <f t="shared" si="2"/>
        <v>58.003199999999993</v>
      </c>
      <c r="R31" s="73">
        <f>SUM(L31:O31)*гандикап</f>
        <v>53.882352941176471</v>
      </c>
      <c r="S31" s="74">
        <v>1</v>
      </c>
      <c r="T31" s="74" t="s">
        <v>74</v>
      </c>
      <c r="U31" s="75">
        <v>26</v>
      </c>
      <c r="V31" s="76">
        <f t="shared" si="4"/>
        <v>0.99404071266710747</v>
      </c>
      <c r="W31" s="76">
        <f t="shared" si="5"/>
        <v>0.99473149310020137</v>
      </c>
      <c r="X31" s="76">
        <f t="shared" si="6"/>
        <v>0.98968591469366129</v>
      </c>
      <c r="Y31" s="99">
        <v>0.62057870370370372</v>
      </c>
      <c r="Z31" s="78">
        <f t="shared" si="7"/>
        <v>0.1761342592592593</v>
      </c>
      <c r="AA31" s="79">
        <f t="shared" si="8"/>
        <v>11</v>
      </c>
      <c r="AB31" s="78">
        <f t="shared" si="9"/>
        <v>0.17431759548389053</v>
      </c>
      <c r="AC31" s="79">
        <f t="shared" si="10"/>
        <v>11</v>
      </c>
      <c r="AD31" s="77" t="s">
        <v>145</v>
      </c>
      <c r="AE31" s="78" t="str">
        <f t="shared" si="11"/>
        <v xml:space="preserve"> </v>
      </c>
      <c r="AF31" s="79" t="str">
        <f t="shared" si="12"/>
        <v>n/s</v>
      </c>
      <c r="AG31" s="78" t="str">
        <f t="shared" si="13"/>
        <v xml:space="preserve"> </v>
      </c>
      <c r="AH31" s="79" t="str">
        <f t="shared" si="14"/>
        <v>n/s</v>
      </c>
      <c r="AI31" s="77" t="s">
        <v>145</v>
      </c>
      <c r="AJ31" s="78" t="str">
        <f t="shared" si="15"/>
        <v xml:space="preserve"> </v>
      </c>
      <c r="AK31" s="79" t="str">
        <f t="shared" si="16"/>
        <v>n/s</v>
      </c>
      <c r="AL31" s="78" t="str">
        <f t="shared" si="17"/>
        <v xml:space="preserve"> </v>
      </c>
      <c r="AM31" s="79" t="str">
        <f t="shared" si="18"/>
        <v>n/s</v>
      </c>
      <c r="AN31" s="77" t="s">
        <v>146</v>
      </c>
      <c r="AO31" s="78" t="str">
        <f t="shared" si="19"/>
        <v xml:space="preserve"> </v>
      </c>
      <c r="AP31" s="79" t="str">
        <f t="shared" si="20"/>
        <v>n/f</v>
      </c>
      <c r="AQ31" s="78" t="str">
        <f t="shared" si="21"/>
        <v xml:space="preserve"> </v>
      </c>
      <c r="AR31" s="79" t="str">
        <f t="shared" si="22"/>
        <v>n/f</v>
      </c>
      <c r="AS31" s="99">
        <v>0.81309027777777787</v>
      </c>
      <c r="AT31" s="78">
        <f t="shared" si="23"/>
        <v>5.267361111111124E-2</v>
      </c>
      <c r="AU31" s="79">
        <f t="shared" si="24"/>
        <v>18</v>
      </c>
      <c r="AV31" s="78">
        <f t="shared" si="25"/>
        <v>5.2130330992718327E-2</v>
      </c>
      <c r="AW31" s="79">
        <f t="shared" si="26"/>
        <v>18</v>
      </c>
      <c r="AX31" s="99">
        <v>0.75050925925925915</v>
      </c>
      <c r="AY31" s="78">
        <f t="shared" si="27"/>
        <v>9.7731481481481364E-2</v>
      </c>
      <c r="AZ31" s="79">
        <f t="shared" si="28"/>
        <v>21</v>
      </c>
      <c r="BA31" s="78">
        <f t="shared" si="29"/>
        <v>9.672347064436651E-2</v>
      </c>
      <c r="BB31" s="79">
        <f t="shared" si="30"/>
        <v>21</v>
      </c>
      <c r="BC31" s="99">
        <v>0.79412037037037031</v>
      </c>
      <c r="BD31" s="78">
        <f t="shared" si="31"/>
        <v>0.36356481481481473</v>
      </c>
      <c r="BE31" s="79">
        <f t="shared" si="32"/>
        <v>22</v>
      </c>
      <c r="BF31" s="78">
        <f t="shared" si="33"/>
        <v>0.35981497630043152</v>
      </c>
      <c r="BG31" s="79">
        <f t="shared" si="34"/>
        <v>22</v>
      </c>
      <c r="BH31" s="99">
        <v>0.56056712962962962</v>
      </c>
      <c r="BI31" s="78">
        <f t="shared" si="35"/>
        <v>0.13209490740740742</v>
      </c>
      <c r="BJ31" s="79">
        <f t="shared" si="36"/>
        <v>15</v>
      </c>
      <c r="BK31" s="78">
        <f t="shared" si="37"/>
        <v>0.13139896447630323</v>
      </c>
      <c r="BL31" s="79">
        <f t="shared" si="38"/>
        <v>14</v>
      </c>
      <c r="BM31" s="99"/>
      <c r="BN31" s="78" t="str">
        <f t="shared" si="39"/>
        <v/>
      </c>
      <c r="BO31" s="79">
        <f t="shared" si="40"/>
        <v>0</v>
      </c>
      <c r="BP31" s="78" t="str">
        <f t="shared" si="41"/>
        <v xml:space="preserve"> </v>
      </c>
      <c r="BQ31" s="79" t="e">
        <f t="shared" si="42"/>
        <v>#VALUE!</v>
      </c>
      <c r="BR31" s="99"/>
      <c r="BS31" s="78" t="str">
        <f t="shared" si="43"/>
        <v/>
      </c>
      <c r="BT31" s="79">
        <f t="shared" si="44"/>
        <v>0</v>
      </c>
      <c r="BU31" s="78" t="str">
        <f t="shared" si="45"/>
        <v xml:space="preserve"> </v>
      </c>
      <c r="BV31" s="79" t="e">
        <f t="shared" si="46"/>
        <v>#VALUE!</v>
      </c>
      <c r="BW31" s="33"/>
      <c r="BX31" s="80">
        <f t="shared" si="47"/>
        <v>26</v>
      </c>
      <c r="BY31" s="81">
        <f t="shared" si="48"/>
        <v>11</v>
      </c>
      <c r="BZ31" s="96">
        <f t="shared" si="49"/>
        <v>17</v>
      </c>
      <c r="CA31" s="83">
        <v>27</v>
      </c>
      <c r="CB31" s="83">
        <f t="shared" si="100"/>
        <v>1</v>
      </c>
      <c r="CC31" s="81" t="str">
        <f t="shared" si="50"/>
        <v>n/s</v>
      </c>
      <c r="CD31" s="96">
        <f t="shared" si="51"/>
        <v>0</v>
      </c>
      <c r="CE31" s="82">
        <f t="shared" si="52"/>
        <v>17</v>
      </c>
      <c r="CF31" s="111">
        <f t="shared" si="53"/>
        <v>13</v>
      </c>
      <c r="CG31" s="112">
        <f t="shared" si="54"/>
        <v>0.25</v>
      </c>
      <c r="CH31" s="83">
        <v>27</v>
      </c>
      <c r="CI31" s="83">
        <f t="shared" si="101"/>
        <v>-9</v>
      </c>
      <c r="CJ31" s="81" t="str">
        <f t="shared" si="55"/>
        <v>n/s</v>
      </c>
      <c r="CK31" s="174">
        <f t="shared" si="102"/>
        <v>0</v>
      </c>
      <c r="CL31" s="82">
        <f t="shared" si="56"/>
        <v>17</v>
      </c>
      <c r="CM31" s="111">
        <f t="shared" si="57"/>
        <v>15</v>
      </c>
      <c r="CN31" s="112">
        <f t="shared" si="58"/>
        <v>0.25</v>
      </c>
      <c r="CO31" s="83">
        <v>27</v>
      </c>
      <c r="CP31" s="83">
        <f t="shared" si="103"/>
        <v>-7</v>
      </c>
      <c r="CQ31" s="81" t="str">
        <f t="shared" si="59"/>
        <v>n/f</v>
      </c>
      <c r="CR31" s="96">
        <f t="shared" si="60"/>
        <v>0.25</v>
      </c>
      <c r="CS31" s="82">
        <f t="shared" si="61"/>
        <v>17.25</v>
      </c>
      <c r="CT31" s="111">
        <f t="shared" si="62"/>
        <v>18</v>
      </c>
      <c r="CU31" s="112">
        <f t="shared" si="63"/>
        <v>0.25</v>
      </c>
      <c r="CV31" s="83">
        <v>27</v>
      </c>
      <c r="CW31" s="83">
        <f t="shared" si="104"/>
        <v>-3</v>
      </c>
      <c r="CX31" s="81">
        <f t="shared" si="64"/>
        <v>18</v>
      </c>
      <c r="CY31" s="96">
        <f t="shared" si="65"/>
        <v>4</v>
      </c>
      <c r="CZ31" s="82">
        <f t="shared" si="66"/>
        <v>21.25</v>
      </c>
      <c r="DA31" s="111">
        <f t="shared" si="67"/>
        <v>18</v>
      </c>
      <c r="DB31" s="112">
        <f t="shared" si="68"/>
        <v>0.25</v>
      </c>
      <c r="DC31" s="83">
        <v>27</v>
      </c>
      <c r="DD31" s="83">
        <f t="shared" si="105"/>
        <v>-5</v>
      </c>
      <c r="DE31" s="81">
        <f t="shared" si="69"/>
        <v>21</v>
      </c>
      <c r="DF31" s="96">
        <f t="shared" si="70"/>
        <v>2</v>
      </c>
      <c r="DG31" s="82">
        <f t="shared" si="71"/>
        <v>23.25</v>
      </c>
      <c r="DH31" s="111">
        <f t="shared" si="72"/>
        <v>19</v>
      </c>
      <c r="DI31" s="112">
        <f t="shared" si="73"/>
        <v>0.25</v>
      </c>
      <c r="DJ31" s="83">
        <v>27</v>
      </c>
      <c r="DK31" s="83">
        <f t="shared" si="106"/>
        <v>-4</v>
      </c>
      <c r="DL31" s="81">
        <f t="shared" si="74"/>
        <v>22</v>
      </c>
      <c r="DM31" s="96">
        <f t="shared" si="75"/>
        <v>3</v>
      </c>
      <c r="DN31" s="82">
        <f t="shared" si="76"/>
        <v>26.25</v>
      </c>
      <c r="DO31" s="111">
        <f t="shared" si="77"/>
        <v>20</v>
      </c>
      <c r="DP31" s="112">
        <f t="shared" si="78"/>
        <v>0.25</v>
      </c>
      <c r="DQ31" s="112">
        <v>27</v>
      </c>
      <c r="DR31" s="83">
        <f t="shared" si="107"/>
        <v>-2</v>
      </c>
      <c r="DS31" s="81">
        <f t="shared" si="79"/>
        <v>14</v>
      </c>
      <c r="DT31" s="82">
        <f t="shared" si="108"/>
        <v>11</v>
      </c>
      <c r="DU31" s="82">
        <f t="shared" si="80"/>
        <v>37.25</v>
      </c>
      <c r="DV31" s="84">
        <f t="shared" si="81"/>
        <v>19</v>
      </c>
      <c r="DW31" s="112">
        <f t="shared" si="82"/>
        <v>0.25</v>
      </c>
      <c r="DX31" s="83">
        <v>27</v>
      </c>
      <c r="DY31" s="83">
        <f t="shared" si="109"/>
        <v>-2</v>
      </c>
      <c r="DZ31" s="81" t="e">
        <f t="shared" si="83"/>
        <v>#VALUE!</v>
      </c>
      <c r="EA31" s="96" t="str">
        <f t="shared" si="110"/>
        <v xml:space="preserve"> </v>
      </c>
      <c r="EB31" s="82" t="str">
        <f t="shared" si="84"/>
        <v xml:space="preserve"> </v>
      </c>
      <c r="EC31" s="84" t="str">
        <f t="shared" si="85"/>
        <v xml:space="preserve"> </v>
      </c>
      <c r="ED31" s="112" t="str">
        <f t="shared" si="86"/>
        <v xml:space="preserve"> </v>
      </c>
      <c r="EE31" s="83">
        <v>27</v>
      </c>
      <c r="EF31" s="83">
        <f t="shared" si="111"/>
        <v>-26</v>
      </c>
      <c r="EG31" s="81" t="e">
        <f t="shared" si="87"/>
        <v>#VALUE!</v>
      </c>
      <c r="EH31" s="96" t="str">
        <f t="shared" si="112"/>
        <v xml:space="preserve"> </v>
      </c>
      <c r="EI31" s="82" t="str">
        <f t="shared" si="88"/>
        <v xml:space="preserve"> </v>
      </c>
      <c r="EJ31" s="84" t="str">
        <f t="shared" si="89"/>
        <v xml:space="preserve"> </v>
      </c>
      <c r="EK31" s="112" t="str">
        <f t="shared" si="90"/>
        <v xml:space="preserve"> </v>
      </c>
      <c r="EL31" s="83">
        <v>27</v>
      </c>
      <c r="EM31" s="83">
        <f t="shared" si="113"/>
        <v>-26</v>
      </c>
      <c r="EN31" s="86">
        <f t="shared" si="91"/>
        <v>-0.25</v>
      </c>
      <c r="EO31" s="65"/>
      <c r="EP31" s="87">
        <f t="shared" si="92"/>
        <v>37</v>
      </c>
      <c r="EQ31" s="88">
        <f t="shared" si="93"/>
        <v>18</v>
      </c>
      <c r="ER31" s="89">
        <f t="shared" si="94"/>
        <v>145</v>
      </c>
      <c r="ES31" s="90">
        <f t="shared" si="95"/>
        <v>1</v>
      </c>
      <c r="ET31" s="91">
        <v>27</v>
      </c>
      <c r="EU31" s="91">
        <v>1</v>
      </c>
      <c r="EV31" s="84">
        <f t="shared" si="96"/>
        <v>18</v>
      </c>
      <c r="EW31" s="92" t="str">
        <f t="shared" si="97"/>
        <v>Владимир Павлин</v>
      </c>
      <c r="EX31" s="93">
        <f t="shared" si="98"/>
        <v>26</v>
      </c>
    </row>
    <row r="32" spans="1:154">
      <c r="A32" s="66">
        <v>28</v>
      </c>
      <c r="B32" s="130" t="s">
        <v>95</v>
      </c>
      <c r="C32" s="131">
        <v>16.690000000000001</v>
      </c>
      <c r="D32" s="132">
        <v>8.1999999999999993</v>
      </c>
      <c r="E32" s="131">
        <v>17.8</v>
      </c>
      <c r="F32" s="131">
        <v>5.48</v>
      </c>
      <c r="G32" s="131">
        <v>14.83</v>
      </c>
      <c r="H32" s="119">
        <v>2.1</v>
      </c>
      <c r="I32" s="120">
        <v>12.6</v>
      </c>
      <c r="J32" s="69">
        <f t="shared" si="115"/>
        <v>117.20100000000001</v>
      </c>
      <c r="K32" s="70">
        <f t="shared" si="0"/>
        <v>51.342769999999994</v>
      </c>
      <c r="L32" s="70">
        <f t="shared" si="114"/>
        <v>50.917529411764704</v>
      </c>
      <c r="M32" s="118">
        <f>L32*$M$2</f>
        <v>-5.0917529411764706</v>
      </c>
      <c r="N32" s="133"/>
      <c r="O32" s="121" t="s">
        <v>96</v>
      </c>
      <c r="P32" s="121" t="s">
        <v>97</v>
      </c>
      <c r="Q32" s="73">
        <f t="shared" si="2"/>
        <v>51.342769999999994</v>
      </c>
      <c r="R32" s="73">
        <f>SUM(L32:O32)*гандикап</f>
        <v>45.825776470588231</v>
      </c>
      <c r="S32" s="74">
        <v>1</v>
      </c>
      <c r="T32" s="74" t="s">
        <v>2</v>
      </c>
      <c r="U32" s="75">
        <v>4</v>
      </c>
      <c r="V32" s="76">
        <f t="shared" si="4"/>
        <v>1.0092711661268734</v>
      </c>
      <c r="W32" s="76">
        <f t="shared" si="5"/>
        <v>1.0081819523759588</v>
      </c>
      <c r="X32" s="76">
        <f t="shared" si="6"/>
        <v>0.99908464815006115</v>
      </c>
      <c r="Y32" s="99">
        <v>0.56111111111111112</v>
      </c>
      <c r="Z32" s="78">
        <f t="shared" si="7"/>
        <v>0.1166666666666667</v>
      </c>
      <c r="AA32" s="79">
        <f t="shared" si="8"/>
        <v>3</v>
      </c>
      <c r="AB32" s="78">
        <f t="shared" si="9"/>
        <v>0.11655987561750716</v>
      </c>
      <c r="AC32" s="79">
        <f t="shared" si="10"/>
        <v>3</v>
      </c>
      <c r="AD32" s="99">
        <v>0.50025462962962963</v>
      </c>
      <c r="AE32" s="78">
        <f t="shared" si="11"/>
        <v>0.13011574074074078</v>
      </c>
      <c r="AF32" s="79">
        <f t="shared" si="12"/>
        <v>2</v>
      </c>
      <c r="AG32" s="78">
        <f t="shared" si="13"/>
        <v>0.12999663905674758</v>
      </c>
      <c r="AH32" s="79">
        <f t="shared" si="14"/>
        <v>2</v>
      </c>
      <c r="AI32" s="99">
        <v>7.6388888888888895E-2</v>
      </c>
      <c r="AJ32" s="78">
        <f t="shared" si="15"/>
        <v>0.72915509259716282</v>
      </c>
      <c r="AK32" s="79">
        <f t="shared" si="16"/>
        <v>6</v>
      </c>
      <c r="AL32" s="78">
        <f t="shared" si="17"/>
        <v>0.72848765913426172</v>
      </c>
      <c r="AM32" s="79">
        <f t="shared" si="18"/>
        <v>6</v>
      </c>
      <c r="AN32" s="77">
        <v>0.73784722222222221</v>
      </c>
      <c r="AO32" s="78">
        <f t="shared" si="19"/>
        <v>7.8125E-2</v>
      </c>
      <c r="AP32" s="79">
        <f t="shared" si="20"/>
        <v>4</v>
      </c>
      <c r="AQ32" s="78">
        <f t="shared" si="21"/>
        <v>7.8764215029371781E-2</v>
      </c>
      <c r="AR32" s="79">
        <f t="shared" si="22"/>
        <v>4</v>
      </c>
      <c r="AS32" s="99">
        <v>0.80241898148148139</v>
      </c>
      <c r="AT32" s="78">
        <f t="shared" si="23"/>
        <v>4.2002314814814756E-2</v>
      </c>
      <c r="AU32" s="79">
        <f t="shared" si="24"/>
        <v>2</v>
      </c>
      <c r="AV32" s="78">
        <f t="shared" si="25"/>
        <v>4.19638679182473E-2</v>
      </c>
      <c r="AW32" s="79">
        <f t="shared" si="26"/>
        <v>1</v>
      </c>
      <c r="AX32" s="99">
        <v>0.72737268518518527</v>
      </c>
      <c r="AY32" s="78">
        <f t="shared" si="27"/>
        <v>7.4594907407407485E-2</v>
      </c>
      <c r="AZ32" s="79">
        <f t="shared" si="28"/>
        <v>2</v>
      </c>
      <c r="BA32" s="78">
        <f t="shared" si="29"/>
        <v>7.4526626820916098E-2</v>
      </c>
      <c r="BB32" s="79">
        <f t="shared" si="30"/>
        <v>3</v>
      </c>
      <c r="BC32" s="99">
        <v>0.6645833333333333</v>
      </c>
      <c r="BD32" s="78">
        <f t="shared" si="31"/>
        <v>0.23402777777777772</v>
      </c>
      <c r="BE32" s="79">
        <f t="shared" si="32"/>
        <v>2</v>
      </c>
      <c r="BF32" s="78">
        <f t="shared" si="33"/>
        <v>0.23381356001845174</v>
      </c>
      <c r="BG32" s="79">
        <f t="shared" si="34"/>
        <v>2</v>
      </c>
      <c r="BH32" s="99">
        <v>0.53495370370370365</v>
      </c>
      <c r="BI32" s="78">
        <f t="shared" si="35"/>
        <v>0.10648148148148145</v>
      </c>
      <c r="BJ32" s="79">
        <f t="shared" si="36"/>
        <v>3</v>
      </c>
      <c r="BK32" s="78">
        <f t="shared" si="37"/>
        <v>0.10735270789188447</v>
      </c>
      <c r="BL32" s="79">
        <f t="shared" si="38"/>
        <v>3</v>
      </c>
      <c r="BM32" s="99"/>
      <c r="BN32" s="78" t="str">
        <f t="shared" si="39"/>
        <v/>
      </c>
      <c r="BO32" s="79">
        <f t="shared" si="40"/>
        <v>0</v>
      </c>
      <c r="BP32" s="78" t="str">
        <f t="shared" si="41"/>
        <v xml:space="preserve"> </v>
      </c>
      <c r="BQ32" s="79" t="e">
        <f t="shared" si="42"/>
        <v>#VALUE!</v>
      </c>
      <c r="BR32" s="99"/>
      <c r="BS32" s="78" t="str">
        <f t="shared" si="43"/>
        <v/>
      </c>
      <c r="BT32" s="79">
        <f t="shared" si="44"/>
        <v>0</v>
      </c>
      <c r="BU32" s="78" t="str">
        <f t="shared" si="45"/>
        <v xml:space="preserve"> </v>
      </c>
      <c r="BV32" s="79" t="e">
        <f t="shared" si="46"/>
        <v>#VALUE!</v>
      </c>
      <c r="BW32" s="33"/>
      <c r="BX32" s="80">
        <f t="shared" si="47"/>
        <v>4</v>
      </c>
      <c r="BY32" s="81">
        <f t="shared" si="48"/>
        <v>3</v>
      </c>
      <c r="BZ32" s="96">
        <f t="shared" si="49"/>
        <v>25</v>
      </c>
      <c r="CA32" s="83">
        <v>28</v>
      </c>
      <c r="CB32" s="83">
        <f t="shared" si="100"/>
        <v>0</v>
      </c>
      <c r="CC32" s="81">
        <f t="shared" si="50"/>
        <v>2</v>
      </c>
      <c r="CD32" s="96">
        <f t="shared" si="51"/>
        <v>16</v>
      </c>
      <c r="CE32" s="82">
        <f t="shared" si="52"/>
        <v>41</v>
      </c>
      <c r="CF32" s="111">
        <f t="shared" si="53"/>
        <v>2</v>
      </c>
      <c r="CG32" s="112">
        <f t="shared" si="54"/>
        <v>0</v>
      </c>
      <c r="CH32" s="83">
        <v>28</v>
      </c>
      <c r="CI32" s="83">
        <f t="shared" si="101"/>
        <v>-10</v>
      </c>
      <c r="CJ32" s="81">
        <f t="shared" si="55"/>
        <v>6</v>
      </c>
      <c r="CK32" s="174">
        <f t="shared" si="102"/>
        <v>28</v>
      </c>
      <c r="CL32" s="82">
        <f t="shared" si="56"/>
        <v>69</v>
      </c>
      <c r="CM32" s="111">
        <f t="shared" si="57"/>
        <v>3</v>
      </c>
      <c r="CN32" s="112">
        <f t="shared" si="58"/>
        <v>0</v>
      </c>
      <c r="CO32" s="83">
        <v>28</v>
      </c>
      <c r="CP32" s="83">
        <f t="shared" si="103"/>
        <v>-8</v>
      </c>
      <c r="CQ32" s="81">
        <f t="shared" si="59"/>
        <v>4</v>
      </c>
      <c r="CR32" s="96">
        <f t="shared" si="60"/>
        <v>20</v>
      </c>
      <c r="CS32" s="82">
        <f t="shared" si="61"/>
        <v>89</v>
      </c>
      <c r="CT32" s="111">
        <f t="shared" si="62"/>
        <v>3</v>
      </c>
      <c r="CU32" s="112">
        <f t="shared" si="63"/>
        <v>0</v>
      </c>
      <c r="CV32" s="83">
        <v>28</v>
      </c>
      <c r="CW32" s="83">
        <f t="shared" si="104"/>
        <v>-4</v>
      </c>
      <c r="CX32" s="81">
        <f t="shared" si="64"/>
        <v>1</v>
      </c>
      <c r="CY32" s="96">
        <f t="shared" si="65"/>
        <v>21.25</v>
      </c>
      <c r="CZ32" s="82">
        <f t="shared" si="66"/>
        <v>110.25</v>
      </c>
      <c r="DA32" s="111">
        <f t="shared" si="67"/>
        <v>3</v>
      </c>
      <c r="DB32" s="112">
        <f t="shared" si="68"/>
        <v>0</v>
      </c>
      <c r="DC32" s="83">
        <v>28</v>
      </c>
      <c r="DD32" s="83">
        <f t="shared" si="105"/>
        <v>-6</v>
      </c>
      <c r="DE32" s="81">
        <f t="shared" si="69"/>
        <v>3</v>
      </c>
      <c r="DF32" s="96">
        <f t="shared" si="70"/>
        <v>20</v>
      </c>
      <c r="DG32" s="82">
        <f t="shared" si="71"/>
        <v>130.25</v>
      </c>
      <c r="DH32" s="111">
        <f t="shared" si="72"/>
        <v>3</v>
      </c>
      <c r="DI32" s="112">
        <f t="shared" si="73"/>
        <v>0</v>
      </c>
      <c r="DJ32" s="83">
        <v>28</v>
      </c>
      <c r="DK32" s="83">
        <f t="shared" si="106"/>
        <v>-5</v>
      </c>
      <c r="DL32" s="81">
        <f t="shared" si="74"/>
        <v>2</v>
      </c>
      <c r="DM32" s="96">
        <f t="shared" si="75"/>
        <v>23</v>
      </c>
      <c r="DN32" s="82">
        <f t="shared" si="76"/>
        <v>153.25</v>
      </c>
      <c r="DO32" s="111">
        <f t="shared" si="77"/>
        <v>2</v>
      </c>
      <c r="DP32" s="112">
        <f t="shared" si="78"/>
        <v>0.25</v>
      </c>
      <c r="DQ32" s="112">
        <v>28</v>
      </c>
      <c r="DR32" s="83">
        <f t="shared" si="107"/>
        <v>-3</v>
      </c>
      <c r="DS32" s="81">
        <f t="shared" si="79"/>
        <v>3</v>
      </c>
      <c r="DT32" s="82">
        <f t="shared" si="108"/>
        <v>22</v>
      </c>
      <c r="DU32" s="82">
        <f t="shared" si="80"/>
        <v>175.25</v>
      </c>
      <c r="DV32" s="84">
        <f t="shared" si="81"/>
        <v>3</v>
      </c>
      <c r="DW32" s="112">
        <f t="shared" si="82"/>
        <v>0.25</v>
      </c>
      <c r="DX32" s="83">
        <v>28</v>
      </c>
      <c r="DY32" s="83">
        <f t="shared" si="109"/>
        <v>-3</v>
      </c>
      <c r="DZ32" s="81" t="e">
        <f t="shared" si="83"/>
        <v>#VALUE!</v>
      </c>
      <c r="EA32" s="96" t="str">
        <f t="shared" si="110"/>
        <v xml:space="preserve"> </v>
      </c>
      <c r="EB32" s="82" t="str">
        <f t="shared" si="84"/>
        <v xml:space="preserve"> </v>
      </c>
      <c r="EC32" s="84" t="str">
        <f t="shared" si="85"/>
        <v xml:space="preserve"> </v>
      </c>
      <c r="ED32" s="112" t="str">
        <f t="shared" si="86"/>
        <v xml:space="preserve"> </v>
      </c>
      <c r="EE32" s="83">
        <v>28</v>
      </c>
      <c r="EF32" s="83">
        <f t="shared" si="111"/>
        <v>-27</v>
      </c>
      <c r="EG32" s="81" t="e">
        <f t="shared" si="87"/>
        <v>#VALUE!</v>
      </c>
      <c r="EH32" s="96" t="str">
        <f t="shared" si="112"/>
        <v xml:space="preserve"> </v>
      </c>
      <c r="EI32" s="82" t="str">
        <f t="shared" si="88"/>
        <v xml:space="preserve"> </v>
      </c>
      <c r="EJ32" s="84" t="str">
        <f t="shared" si="89"/>
        <v xml:space="preserve"> </v>
      </c>
      <c r="EK32" s="112" t="str">
        <f t="shared" si="90"/>
        <v xml:space="preserve"> </v>
      </c>
      <c r="EL32" s="83">
        <v>28</v>
      </c>
      <c r="EM32" s="83">
        <f t="shared" si="113"/>
        <v>-27</v>
      </c>
      <c r="EN32" s="86">
        <f t="shared" si="91"/>
        <v>-16</v>
      </c>
      <c r="EO32" s="65"/>
      <c r="EP32" s="87">
        <f t="shared" si="92"/>
        <v>159.25</v>
      </c>
      <c r="EQ32" s="88">
        <f t="shared" si="93"/>
        <v>3</v>
      </c>
      <c r="ER32" s="89">
        <f t="shared" si="94"/>
        <v>24</v>
      </c>
      <c r="ES32" s="90">
        <f t="shared" si="95"/>
        <v>0</v>
      </c>
      <c r="ET32" s="91">
        <v>28</v>
      </c>
      <c r="EU32" s="91">
        <v>1</v>
      </c>
      <c r="EV32" s="84">
        <f t="shared" si="96"/>
        <v>3</v>
      </c>
      <c r="EW32" s="92" t="str">
        <f t="shared" si="97"/>
        <v>Валентин Ганкин</v>
      </c>
      <c r="EX32" s="93">
        <f t="shared" si="98"/>
        <v>4</v>
      </c>
    </row>
    <row r="33" spans="1:154" s="98" customFormat="1" ht="12.75" customHeight="1">
      <c r="A33" s="66">
        <v>29</v>
      </c>
      <c r="B33" s="48" t="s">
        <v>98</v>
      </c>
      <c r="C33" s="67">
        <v>17.2</v>
      </c>
      <c r="D33" s="67">
        <v>7.5</v>
      </c>
      <c r="E33" s="67">
        <v>17.100000000000001</v>
      </c>
      <c r="F33" s="67">
        <v>6.45</v>
      </c>
      <c r="G33" s="134">
        <v>14.21</v>
      </c>
      <c r="H33" s="67">
        <v>2.8</v>
      </c>
      <c r="I33" s="68">
        <v>13.6</v>
      </c>
      <c r="J33" s="69">
        <f t="shared" si="115"/>
        <v>119.64750000000001</v>
      </c>
      <c r="K33" s="129">
        <f t="shared" si="0"/>
        <v>53.376989999999992</v>
      </c>
      <c r="L33" s="70">
        <f t="shared" si="114"/>
        <v>50.629705882352937</v>
      </c>
      <c r="M33" s="130"/>
      <c r="N33" s="130"/>
      <c r="O33" s="135" t="s">
        <v>99</v>
      </c>
      <c r="P33" s="135" t="s">
        <v>100</v>
      </c>
      <c r="Q33" s="73">
        <f t="shared" si="2"/>
        <v>53.376989999999992</v>
      </c>
      <c r="R33" s="73">
        <f>SUM(L33:O33)*гандикап</f>
        <v>50.629705882352937</v>
      </c>
      <c r="S33" s="74">
        <v>1</v>
      </c>
      <c r="T33" s="74" t="s">
        <v>2</v>
      </c>
      <c r="U33" s="75">
        <v>30</v>
      </c>
      <c r="V33" s="76">
        <f t="shared" si="4"/>
        <v>1.0001339704786563</v>
      </c>
      <c r="W33" s="76">
        <f t="shared" si="5"/>
        <v>1.0001183569760039</v>
      </c>
      <c r="X33" s="76">
        <f t="shared" si="6"/>
        <v>0.99619521900771768</v>
      </c>
      <c r="Y33" s="99">
        <v>0.57133101851851853</v>
      </c>
      <c r="Z33" s="78">
        <f t="shared" si="7"/>
        <v>0.12688657407407411</v>
      </c>
      <c r="AA33" s="79">
        <f t="shared" si="8"/>
        <v>5</v>
      </c>
      <c r="AB33" s="78">
        <f t="shared" si="9"/>
        <v>0.12640379844886124</v>
      </c>
      <c r="AC33" s="79">
        <f t="shared" si="10"/>
        <v>5</v>
      </c>
      <c r="AD33" s="99">
        <v>0.5174305555555555</v>
      </c>
      <c r="AE33" s="78">
        <f t="shared" si="11"/>
        <v>0.14729166666666665</v>
      </c>
      <c r="AF33" s="79">
        <f t="shared" si="12"/>
        <v>7</v>
      </c>
      <c r="AG33" s="78">
        <f t="shared" si="13"/>
        <v>0.14673125413301175</v>
      </c>
      <c r="AH33" s="79">
        <f t="shared" si="14"/>
        <v>6</v>
      </c>
      <c r="AI33" s="99">
        <v>6.4340277777777774E-2</v>
      </c>
      <c r="AJ33" s="78">
        <f t="shared" si="15"/>
        <v>0.71710648148605172</v>
      </c>
      <c r="AK33" s="79">
        <f t="shared" si="16"/>
        <v>4</v>
      </c>
      <c r="AL33" s="78">
        <f t="shared" si="17"/>
        <v>0.71437804837585117</v>
      </c>
      <c r="AM33" s="79">
        <f t="shared" si="18"/>
        <v>4</v>
      </c>
      <c r="AN33" s="77">
        <v>0.74739583333333337</v>
      </c>
      <c r="AO33" s="78">
        <f t="shared" si="19"/>
        <v>8.767361111111116E-2</v>
      </c>
      <c r="AP33" s="79">
        <f t="shared" si="20"/>
        <v>8</v>
      </c>
      <c r="AQ33" s="78">
        <f t="shared" si="21"/>
        <v>8.7683987894597623E-2</v>
      </c>
      <c r="AR33" s="79">
        <f t="shared" si="22"/>
        <v>8</v>
      </c>
      <c r="AS33" s="99">
        <v>0.805150462962963</v>
      </c>
      <c r="AT33" s="78">
        <f t="shared" si="23"/>
        <v>4.4733796296296369E-2</v>
      </c>
      <c r="AU33" s="79">
        <f t="shared" si="24"/>
        <v>10</v>
      </c>
      <c r="AV33" s="78">
        <f t="shared" si="25"/>
        <v>4.456359399843559E-2</v>
      </c>
      <c r="AW33" s="79">
        <f t="shared" si="26"/>
        <v>10</v>
      </c>
      <c r="AX33" s="99">
        <v>0.73646990740740748</v>
      </c>
      <c r="AY33" s="78">
        <f t="shared" si="27"/>
        <v>8.3692129629629686E-2</v>
      </c>
      <c r="AZ33" s="79">
        <f t="shared" si="28"/>
        <v>9</v>
      </c>
      <c r="BA33" s="78">
        <f t="shared" si="29"/>
        <v>8.3373699405611248E-2</v>
      </c>
      <c r="BB33" s="79">
        <f t="shared" si="30"/>
        <v>8</v>
      </c>
      <c r="BC33" s="99">
        <v>0.67800925925925926</v>
      </c>
      <c r="BD33" s="78">
        <f t="shared" si="31"/>
        <v>0.24745370370370368</v>
      </c>
      <c r="BE33" s="79">
        <f t="shared" si="32"/>
        <v>7</v>
      </c>
      <c r="BF33" s="78">
        <f t="shared" si="33"/>
        <v>0.24651219655538195</v>
      </c>
      <c r="BG33" s="79">
        <f t="shared" si="34"/>
        <v>7</v>
      </c>
      <c r="BH33" s="77">
        <v>0.55811342592592594</v>
      </c>
      <c r="BI33" s="78">
        <f t="shared" si="35"/>
        <v>0.12964120370370374</v>
      </c>
      <c r="BJ33" s="79">
        <f t="shared" si="36"/>
        <v>12</v>
      </c>
      <c r="BK33" s="78">
        <f t="shared" si="37"/>
        <v>0.12965654764453963</v>
      </c>
      <c r="BL33" s="79">
        <f t="shared" si="38"/>
        <v>13</v>
      </c>
      <c r="BM33" s="77"/>
      <c r="BN33" s="78" t="str">
        <f t="shared" si="39"/>
        <v/>
      </c>
      <c r="BO33" s="79">
        <f t="shared" si="40"/>
        <v>0</v>
      </c>
      <c r="BP33" s="78" t="str">
        <f t="shared" si="41"/>
        <v xml:space="preserve"> </v>
      </c>
      <c r="BQ33" s="79" t="e">
        <f t="shared" si="42"/>
        <v>#VALUE!</v>
      </c>
      <c r="BR33" s="99"/>
      <c r="BS33" s="78" t="str">
        <f t="shared" si="43"/>
        <v/>
      </c>
      <c r="BT33" s="79">
        <f t="shared" si="44"/>
        <v>0</v>
      </c>
      <c r="BU33" s="78" t="str">
        <f t="shared" si="45"/>
        <v xml:space="preserve"> </v>
      </c>
      <c r="BV33" s="79" t="e">
        <f t="shared" si="46"/>
        <v>#VALUE!</v>
      </c>
      <c r="BW33" s="33"/>
      <c r="BX33" s="80">
        <f t="shared" si="47"/>
        <v>30</v>
      </c>
      <c r="BY33" s="81">
        <f t="shared" si="48"/>
        <v>5</v>
      </c>
      <c r="BZ33" s="96">
        <f t="shared" si="49"/>
        <v>23</v>
      </c>
      <c r="CA33" s="83">
        <v>29</v>
      </c>
      <c r="CB33" s="83">
        <f t="shared" si="100"/>
        <v>-1</v>
      </c>
      <c r="CC33" s="81">
        <f t="shared" si="50"/>
        <v>6</v>
      </c>
      <c r="CD33" s="96">
        <f t="shared" si="51"/>
        <v>12</v>
      </c>
      <c r="CE33" s="82">
        <f t="shared" si="52"/>
        <v>35</v>
      </c>
      <c r="CF33" s="111">
        <f t="shared" si="53"/>
        <v>4</v>
      </c>
      <c r="CG33" s="112">
        <f t="shared" si="54"/>
        <v>0</v>
      </c>
      <c r="CH33" s="83">
        <v>29</v>
      </c>
      <c r="CI33" s="83">
        <f t="shared" si="101"/>
        <v>-11</v>
      </c>
      <c r="CJ33" s="81">
        <f t="shared" si="55"/>
        <v>4</v>
      </c>
      <c r="CK33" s="174">
        <f t="shared" si="102"/>
        <v>32</v>
      </c>
      <c r="CL33" s="82">
        <f t="shared" si="56"/>
        <v>67</v>
      </c>
      <c r="CM33" s="111">
        <f t="shared" si="57"/>
        <v>4</v>
      </c>
      <c r="CN33" s="112">
        <f t="shared" si="58"/>
        <v>0</v>
      </c>
      <c r="CO33" s="83">
        <v>29</v>
      </c>
      <c r="CP33" s="83">
        <f t="shared" si="103"/>
        <v>-9</v>
      </c>
      <c r="CQ33" s="81">
        <f t="shared" si="59"/>
        <v>8</v>
      </c>
      <c r="CR33" s="96">
        <f t="shared" si="60"/>
        <v>16</v>
      </c>
      <c r="CS33" s="82">
        <f t="shared" si="61"/>
        <v>83</v>
      </c>
      <c r="CT33" s="111">
        <f t="shared" si="62"/>
        <v>4</v>
      </c>
      <c r="CU33" s="112">
        <f t="shared" si="63"/>
        <v>0</v>
      </c>
      <c r="CV33" s="83">
        <v>29</v>
      </c>
      <c r="CW33" s="83">
        <f t="shared" si="104"/>
        <v>-5</v>
      </c>
      <c r="CX33" s="81">
        <f t="shared" si="64"/>
        <v>10</v>
      </c>
      <c r="CY33" s="96">
        <f t="shared" si="65"/>
        <v>12</v>
      </c>
      <c r="CZ33" s="82">
        <f t="shared" si="66"/>
        <v>95</v>
      </c>
      <c r="DA33" s="111">
        <f t="shared" si="67"/>
        <v>4</v>
      </c>
      <c r="DB33" s="112">
        <f t="shared" si="68"/>
        <v>0</v>
      </c>
      <c r="DC33" s="83">
        <v>29</v>
      </c>
      <c r="DD33" s="83">
        <f t="shared" si="105"/>
        <v>-7</v>
      </c>
      <c r="DE33" s="81">
        <f t="shared" si="69"/>
        <v>8</v>
      </c>
      <c r="DF33" s="96">
        <f t="shared" si="70"/>
        <v>15</v>
      </c>
      <c r="DG33" s="82">
        <f t="shared" si="71"/>
        <v>110</v>
      </c>
      <c r="DH33" s="111">
        <f t="shared" si="72"/>
        <v>5</v>
      </c>
      <c r="DI33" s="112">
        <f t="shared" si="73"/>
        <v>0</v>
      </c>
      <c r="DJ33" s="83">
        <v>29</v>
      </c>
      <c r="DK33" s="83">
        <f t="shared" si="106"/>
        <v>-6</v>
      </c>
      <c r="DL33" s="81">
        <f t="shared" si="74"/>
        <v>7</v>
      </c>
      <c r="DM33" s="96">
        <f t="shared" si="75"/>
        <v>18</v>
      </c>
      <c r="DN33" s="82">
        <f t="shared" si="76"/>
        <v>128</v>
      </c>
      <c r="DO33" s="111">
        <f t="shared" si="77"/>
        <v>6</v>
      </c>
      <c r="DP33" s="112">
        <f t="shared" si="78"/>
        <v>0.25</v>
      </c>
      <c r="DQ33" s="112">
        <v>29</v>
      </c>
      <c r="DR33" s="83">
        <f t="shared" si="107"/>
        <v>-4</v>
      </c>
      <c r="DS33" s="81">
        <f t="shared" si="79"/>
        <v>13</v>
      </c>
      <c r="DT33" s="82">
        <f t="shared" si="108"/>
        <v>12</v>
      </c>
      <c r="DU33" s="82">
        <f t="shared" si="80"/>
        <v>140</v>
      </c>
      <c r="DV33" s="84">
        <f t="shared" si="81"/>
        <v>6</v>
      </c>
      <c r="DW33" s="112">
        <f t="shared" si="82"/>
        <v>0.25</v>
      </c>
      <c r="DX33" s="83">
        <v>29</v>
      </c>
      <c r="DY33" s="83">
        <f t="shared" si="109"/>
        <v>-4</v>
      </c>
      <c r="DZ33" s="81" t="e">
        <f t="shared" si="83"/>
        <v>#VALUE!</v>
      </c>
      <c r="EA33" s="96" t="str">
        <f t="shared" si="110"/>
        <v xml:space="preserve"> </v>
      </c>
      <c r="EB33" s="82" t="str">
        <f t="shared" si="84"/>
        <v xml:space="preserve"> </v>
      </c>
      <c r="EC33" s="84" t="str">
        <f t="shared" si="85"/>
        <v xml:space="preserve"> </v>
      </c>
      <c r="ED33" s="112" t="str">
        <f t="shared" si="86"/>
        <v xml:space="preserve"> </v>
      </c>
      <c r="EE33" s="83">
        <v>29</v>
      </c>
      <c r="EF33" s="83">
        <f t="shared" si="111"/>
        <v>-28</v>
      </c>
      <c r="EG33" s="81" t="e">
        <f t="shared" si="87"/>
        <v>#VALUE!</v>
      </c>
      <c r="EH33" s="96" t="str">
        <f t="shared" si="112"/>
        <v xml:space="preserve"> </v>
      </c>
      <c r="EI33" s="82" t="str">
        <f t="shared" si="88"/>
        <v xml:space="preserve"> </v>
      </c>
      <c r="EJ33" s="84" t="str">
        <f t="shared" si="89"/>
        <v xml:space="preserve"> </v>
      </c>
      <c r="EK33" s="112" t="str">
        <f t="shared" si="90"/>
        <v xml:space="preserve"> </v>
      </c>
      <c r="EL33" s="83">
        <v>29</v>
      </c>
      <c r="EM33" s="83">
        <f t="shared" si="113"/>
        <v>-28</v>
      </c>
      <c r="EN33" s="86">
        <f t="shared" si="91"/>
        <v>-12</v>
      </c>
      <c r="EO33" s="65">
        <v>2</v>
      </c>
      <c r="EP33" s="87">
        <f t="shared" si="92"/>
        <v>130</v>
      </c>
      <c r="EQ33" s="88">
        <f t="shared" si="93"/>
        <v>6</v>
      </c>
      <c r="ER33" s="89">
        <f t="shared" si="94"/>
        <v>61</v>
      </c>
      <c r="ES33" s="90">
        <f t="shared" si="95"/>
        <v>0</v>
      </c>
      <c r="ET33" s="91">
        <v>29</v>
      </c>
      <c r="EU33" s="91">
        <v>1</v>
      </c>
      <c r="EV33" s="84">
        <f t="shared" si="96"/>
        <v>6</v>
      </c>
      <c r="EW33" s="92" t="str">
        <f t="shared" si="97"/>
        <v>Алексей Москвин</v>
      </c>
      <c r="EX33" s="93">
        <f t="shared" si="98"/>
        <v>30</v>
      </c>
    </row>
    <row r="34" spans="1:154" s="98" customFormat="1" ht="12.75" customHeight="1">
      <c r="A34" s="66">
        <v>30</v>
      </c>
      <c r="B34" s="72" t="s">
        <v>106</v>
      </c>
      <c r="C34" s="123"/>
      <c r="D34" s="123"/>
      <c r="E34" s="123"/>
      <c r="F34" s="124"/>
      <c r="G34" s="124"/>
      <c r="H34" s="124"/>
      <c r="I34" s="125"/>
      <c r="J34" s="69"/>
      <c r="K34" s="70">
        <v>45</v>
      </c>
      <c r="L34" s="70">
        <v>45</v>
      </c>
      <c r="M34" s="48"/>
      <c r="N34" s="48"/>
      <c r="O34" s="136" t="s">
        <v>101</v>
      </c>
      <c r="P34" s="95" t="s">
        <v>102</v>
      </c>
      <c r="Q34" s="73">
        <f t="shared" si="2"/>
        <v>45</v>
      </c>
      <c r="R34" s="73">
        <f>SUM(L34:N34)*гандикап</f>
        <v>45</v>
      </c>
      <c r="S34" s="74">
        <v>1</v>
      </c>
      <c r="T34" s="74" t="s">
        <v>2</v>
      </c>
      <c r="U34" s="75">
        <v>27</v>
      </c>
      <c r="V34" s="76">
        <f t="shared" si="4"/>
        <v>1.0108586563772175</v>
      </c>
      <c r="W34" s="76">
        <f t="shared" si="5"/>
        <v>1.0095811673916626</v>
      </c>
      <c r="X34" s="76">
        <f t="shared" si="6"/>
        <v>1.0082025821554521</v>
      </c>
      <c r="Y34" s="99">
        <v>0.54722222222222217</v>
      </c>
      <c r="Z34" s="78">
        <f t="shared" si="7"/>
        <v>0.10277777777777775</v>
      </c>
      <c r="AA34" s="79">
        <f t="shared" si="8"/>
        <v>1</v>
      </c>
      <c r="AB34" s="78">
        <f t="shared" si="9"/>
        <v>0.10362082094375477</v>
      </c>
      <c r="AC34" s="79">
        <f t="shared" si="10"/>
        <v>1</v>
      </c>
      <c r="AD34" s="99">
        <v>0.48958333333333331</v>
      </c>
      <c r="AE34" s="78">
        <f t="shared" si="11"/>
        <v>0.11944444444444446</v>
      </c>
      <c r="AF34" s="79">
        <f t="shared" si="12"/>
        <v>1</v>
      </c>
      <c r="AG34" s="78">
        <f t="shared" si="13"/>
        <v>0.12042419731301235</v>
      </c>
      <c r="AH34" s="79">
        <f t="shared" si="14"/>
        <v>1</v>
      </c>
      <c r="AI34" s="77" t="s">
        <v>145</v>
      </c>
      <c r="AJ34" s="78" t="str">
        <f t="shared" si="15"/>
        <v xml:space="preserve"> </v>
      </c>
      <c r="AK34" s="79" t="str">
        <f t="shared" si="16"/>
        <v>n/s</v>
      </c>
      <c r="AL34" s="78" t="str">
        <f t="shared" si="17"/>
        <v xml:space="preserve"> </v>
      </c>
      <c r="AM34" s="79" t="str">
        <f t="shared" si="18"/>
        <v>n/s</v>
      </c>
      <c r="AN34" s="77">
        <v>0.71986111111111117</v>
      </c>
      <c r="AO34" s="78">
        <f t="shared" si="19"/>
        <v>6.0138888888888964E-2</v>
      </c>
      <c r="AP34" s="79">
        <f t="shared" si="20"/>
        <v>1</v>
      </c>
      <c r="AQ34" s="78">
        <f t="shared" si="21"/>
        <v>6.0715089650082009E-2</v>
      </c>
      <c r="AR34" s="79">
        <f t="shared" si="22"/>
        <v>1</v>
      </c>
      <c r="AS34" s="99">
        <v>0.80327546296296293</v>
      </c>
      <c r="AT34" s="78">
        <f t="shared" si="23"/>
        <v>4.2858796296296298E-2</v>
      </c>
      <c r="AU34" s="79">
        <f t="shared" si="24"/>
        <v>4</v>
      </c>
      <c r="AV34" s="78">
        <f t="shared" si="25"/>
        <v>4.3210349094000455E-2</v>
      </c>
      <c r="AW34" s="79">
        <f t="shared" si="26"/>
        <v>4</v>
      </c>
      <c r="AX34" s="99">
        <v>0.72060185185185188</v>
      </c>
      <c r="AY34" s="78">
        <f t="shared" si="27"/>
        <v>6.7824074074074092E-2</v>
      </c>
      <c r="AZ34" s="79">
        <f t="shared" si="28"/>
        <v>1</v>
      </c>
      <c r="BA34" s="78">
        <f t="shared" si="29"/>
        <v>6.8380406613784153E-2</v>
      </c>
      <c r="BB34" s="79">
        <f t="shared" si="30"/>
        <v>1</v>
      </c>
      <c r="BC34" s="99">
        <v>0.64236111111111105</v>
      </c>
      <c r="BD34" s="78">
        <f t="shared" si="31"/>
        <v>0.21180555555555547</v>
      </c>
      <c r="BE34" s="79">
        <f t="shared" si="32"/>
        <v>1</v>
      </c>
      <c r="BF34" s="78">
        <f t="shared" si="33"/>
        <v>0.21354290802598108</v>
      </c>
      <c r="BG34" s="79">
        <f t="shared" si="34"/>
        <v>1</v>
      </c>
      <c r="BH34" s="77">
        <v>0.52083333333333337</v>
      </c>
      <c r="BI34" s="78">
        <f t="shared" si="35"/>
        <v>9.2361111111111172E-2</v>
      </c>
      <c r="BJ34" s="79">
        <f t="shared" si="36"/>
        <v>1</v>
      </c>
      <c r="BK34" s="78">
        <f t="shared" si="37"/>
        <v>9.3246038377146678E-2</v>
      </c>
      <c r="BL34" s="79">
        <f t="shared" si="38"/>
        <v>1</v>
      </c>
      <c r="BM34" s="77"/>
      <c r="BN34" s="78" t="str">
        <f t="shared" si="39"/>
        <v/>
      </c>
      <c r="BO34" s="79">
        <f t="shared" si="40"/>
        <v>0</v>
      </c>
      <c r="BP34" s="78" t="str">
        <f t="shared" si="41"/>
        <v xml:space="preserve"> </v>
      </c>
      <c r="BQ34" s="79" t="e">
        <f t="shared" si="42"/>
        <v>#VALUE!</v>
      </c>
      <c r="BR34" s="99"/>
      <c r="BS34" s="78" t="str">
        <f t="shared" si="43"/>
        <v/>
      </c>
      <c r="BT34" s="79">
        <f t="shared" si="44"/>
        <v>0</v>
      </c>
      <c r="BU34" s="78" t="str">
        <f t="shared" si="45"/>
        <v xml:space="preserve"> </v>
      </c>
      <c r="BV34" s="79" t="e">
        <f t="shared" si="46"/>
        <v>#VALUE!</v>
      </c>
      <c r="BW34" s="33"/>
      <c r="BX34" s="80">
        <f t="shared" si="47"/>
        <v>27</v>
      </c>
      <c r="BY34" s="81">
        <f t="shared" si="48"/>
        <v>1</v>
      </c>
      <c r="BZ34" s="96">
        <f t="shared" si="49"/>
        <v>27.25</v>
      </c>
      <c r="CA34" s="83">
        <v>30</v>
      </c>
      <c r="CB34" s="83">
        <f t="shared" si="100"/>
        <v>-2</v>
      </c>
      <c r="CC34" s="81">
        <f t="shared" si="50"/>
        <v>1</v>
      </c>
      <c r="CD34" s="96">
        <f t="shared" si="51"/>
        <v>17.25</v>
      </c>
      <c r="CE34" s="82">
        <f t="shared" si="52"/>
        <v>44.5</v>
      </c>
      <c r="CF34" s="111">
        <f t="shared" si="53"/>
        <v>1</v>
      </c>
      <c r="CG34" s="112">
        <f t="shared" si="54"/>
        <v>0</v>
      </c>
      <c r="CH34" s="83">
        <v>30</v>
      </c>
      <c r="CI34" s="83">
        <f t="shared" si="101"/>
        <v>-12</v>
      </c>
      <c r="CJ34" s="81" t="str">
        <f t="shared" si="55"/>
        <v>n/s</v>
      </c>
      <c r="CK34" s="174">
        <f t="shared" si="102"/>
        <v>0</v>
      </c>
      <c r="CL34" s="82">
        <f t="shared" si="56"/>
        <v>44.5</v>
      </c>
      <c r="CM34" s="111">
        <f t="shared" si="57"/>
        <v>10</v>
      </c>
      <c r="CN34" s="112">
        <f t="shared" si="58"/>
        <v>0</v>
      </c>
      <c r="CO34" s="83">
        <v>30</v>
      </c>
      <c r="CP34" s="83">
        <f t="shared" si="103"/>
        <v>-10</v>
      </c>
      <c r="CQ34" s="81">
        <f t="shared" si="59"/>
        <v>1</v>
      </c>
      <c r="CR34" s="96">
        <f t="shared" si="60"/>
        <v>23.25</v>
      </c>
      <c r="CS34" s="82">
        <f t="shared" si="61"/>
        <v>67.75</v>
      </c>
      <c r="CT34" s="111">
        <f t="shared" si="62"/>
        <v>8</v>
      </c>
      <c r="CU34" s="112">
        <f t="shared" si="63"/>
        <v>0</v>
      </c>
      <c r="CV34" s="83">
        <v>30</v>
      </c>
      <c r="CW34" s="83">
        <f t="shared" si="104"/>
        <v>-6</v>
      </c>
      <c r="CX34" s="81">
        <f t="shared" si="64"/>
        <v>4</v>
      </c>
      <c r="CY34" s="96">
        <f t="shared" si="65"/>
        <v>18</v>
      </c>
      <c r="CZ34" s="82">
        <f t="shared" si="66"/>
        <v>85.75</v>
      </c>
      <c r="DA34" s="111">
        <f t="shared" si="67"/>
        <v>8</v>
      </c>
      <c r="DB34" s="112">
        <f t="shared" si="68"/>
        <v>0</v>
      </c>
      <c r="DC34" s="83">
        <v>30</v>
      </c>
      <c r="DD34" s="83">
        <f t="shared" si="105"/>
        <v>-8</v>
      </c>
      <c r="DE34" s="81">
        <f t="shared" si="69"/>
        <v>1</v>
      </c>
      <c r="DF34" s="96">
        <f t="shared" si="70"/>
        <v>22.25</v>
      </c>
      <c r="DG34" s="82">
        <f t="shared" si="71"/>
        <v>108</v>
      </c>
      <c r="DH34" s="111">
        <f t="shared" si="72"/>
        <v>7</v>
      </c>
      <c r="DI34" s="112">
        <f t="shared" si="73"/>
        <v>0</v>
      </c>
      <c r="DJ34" s="83">
        <v>30</v>
      </c>
      <c r="DK34" s="83">
        <f t="shared" si="106"/>
        <v>-7</v>
      </c>
      <c r="DL34" s="81">
        <f t="shared" si="74"/>
        <v>1</v>
      </c>
      <c r="DM34" s="96">
        <f t="shared" si="75"/>
        <v>24.25</v>
      </c>
      <c r="DN34" s="82">
        <f t="shared" si="76"/>
        <v>132.25</v>
      </c>
      <c r="DO34" s="111">
        <f t="shared" si="77"/>
        <v>4</v>
      </c>
      <c r="DP34" s="112">
        <f t="shared" si="78"/>
        <v>0</v>
      </c>
      <c r="DQ34" s="112">
        <v>30</v>
      </c>
      <c r="DR34" s="83">
        <f t="shared" si="107"/>
        <v>-5</v>
      </c>
      <c r="DS34" s="81">
        <f t="shared" si="79"/>
        <v>1</v>
      </c>
      <c r="DT34" s="82">
        <f t="shared" si="108"/>
        <v>24.25</v>
      </c>
      <c r="DU34" s="82">
        <f t="shared" si="80"/>
        <v>156.5</v>
      </c>
      <c r="DV34" s="84">
        <f t="shared" si="81"/>
        <v>4</v>
      </c>
      <c r="DW34" s="112">
        <f t="shared" si="82"/>
        <v>0</v>
      </c>
      <c r="DX34" s="83">
        <v>30</v>
      </c>
      <c r="DY34" s="83">
        <f t="shared" si="109"/>
        <v>-5</v>
      </c>
      <c r="DZ34" s="81" t="e">
        <f t="shared" si="83"/>
        <v>#VALUE!</v>
      </c>
      <c r="EA34" s="96" t="str">
        <f t="shared" si="110"/>
        <v xml:space="preserve"> </v>
      </c>
      <c r="EB34" s="82" t="str">
        <f t="shared" si="84"/>
        <v xml:space="preserve"> </v>
      </c>
      <c r="EC34" s="84" t="str">
        <f t="shared" si="85"/>
        <v xml:space="preserve"> </v>
      </c>
      <c r="ED34" s="112" t="str">
        <f t="shared" si="86"/>
        <v xml:space="preserve"> </v>
      </c>
      <c r="EE34" s="83">
        <v>30</v>
      </c>
      <c r="EF34" s="83">
        <f t="shared" si="111"/>
        <v>-29</v>
      </c>
      <c r="EG34" s="81" t="e">
        <f t="shared" si="87"/>
        <v>#VALUE!</v>
      </c>
      <c r="EH34" s="96" t="str">
        <f t="shared" si="112"/>
        <v xml:space="preserve"> </v>
      </c>
      <c r="EI34" s="82" t="str">
        <f t="shared" si="88"/>
        <v xml:space="preserve"> </v>
      </c>
      <c r="EJ34" s="84" t="str">
        <f t="shared" si="89"/>
        <v xml:space="preserve"> </v>
      </c>
      <c r="EK34" s="112" t="str">
        <f t="shared" si="90"/>
        <v xml:space="preserve"> </v>
      </c>
      <c r="EL34" s="83">
        <v>30</v>
      </c>
      <c r="EM34" s="83">
        <f t="shared" si="113"/>
        <v>-29</v>
      </c>
      <c r="EN34" s="86">
        <f t="shared" si="91"/>
        <v>-17.25</v>
      </c>
      <c r="EO34" s="65"/>
      <c r="EP34" s="87">
        <f t="shared" si="92"/>
        <v>139.25</v>
      </c>
      <c r="EQ34" s="88">
        <f t="shared" si="93"/>
        <v>4</v>
      </c>
      <c r="ER34" s="89">
        <f t="shared" si="94"/>
        <v>29</v>
      </c>
      <c r="ES34" s="90">
        <f t="shared" si="95"/>
        <v>-99</v>
      </c>
      <c r="ET34" s="91">
        <v>30</v>
      </c>
      <c r="EU34" s="91">
        <v>1</v>
      </c>
      <c r="EV34" s="84">
        <f t="shared" si="96"/>
        <v>4</v>
      </c>
      <c r="EW34" s="92" t="str">
        <f t="shared" si="97"/>
        <v>Сергей Лебедев</v>
      </c>
      <c r="EX34" s="93">
        <f t="shared" si="98"/>
        <v>27</v>
      </c>
    </row>
    <row r="35" spans="1:154" s="98" customFormat="1" ht="12.75" hidden="1" customHeight="1">
      <c r="A35" s="66">
        <v>31</v>
      </c>
      <c r="B35" s="48"/>
      <c r="C35" s="137"/>
      <c r="D35" s="123"/>
      <c r="E35" s="137"/>
      <c r="F35" s="123"/>
      <c r="G35" s="137"/>
      <c r="H35" s="123"/>
      <c r="I35" s="68"/>
      <c r="J35" s="113"/>
      <c r="K35" s="114"/>
      <c r="L35" s="114"/>
      <c r="M35" s="71"/>
      <c r="N35" s="48"/>
      <c r="O35" s="138"/>
      <c r="P35" s="122"/>
      <c r="Q35" s="73">
        <f t="shared" si="2"/>
        <v>0</v>
      </c>
      <c r="R35" s="73">
        <f>SUM(L35:N35)*гандикап</f>
        <v>0</v>
      </c>
      <c r="S35" s="74"/>
      <c r="T35" s="74"/>
      <c r="U35" s="75"/>
      <c r="V35" s="76">
        <f t="shared" si="4"/>
        <v>1.1056266554125818</v>
      </c>
      <c r="W35" s="76">
        <f t="shared" si="5"/>
        <v>1.0921832629055259</v>
      </c>
      <c r="X35" s="76">
        <f t="shared" si="6"/>
        <v>1.0780012224585218</v>
      </c>
      <c r="Y35" s="99"/>
      <c r="Z35" s="78" t="str">
        <f t="shared" si="7"/>
        <v/>
      </c>
      <c r="AA35" s="79" t="str">
        <f t="shared" si="8"/>
        <v>n/s</v>
      </c>
      <c r="AB35" s="78" t="str">
        <f t="shared" si="9"/>
        <v/>
      </c>
      <c r="AC35" s="79" t="str">
        <f t="shared" si="10"/>
        <v>n/s</v>
      </c>
      <c r="AD35" s="99"/>
      <c r="AE35" s="78" t="str">
        <f t="shared" si="11"/>
        <v/>
      </c>
      <c r="AF35" s="79" t="str">
        <f t="shared" si="12"/>
        <v>n/s</v>
      </c>
      <c r="AG35" s="78" t="str">
        <f t="shared" si="13"/>
        <v/>
      </c>
      <c r="AH35" s="79" t="str">
        <f t="shared" si="14"/>
        <v>n/s</v>
      </c>
      <c r="AI35" s="99"/>
      <c r="AJ35" s="78" t="str">
        <f t="shared" si="15"/>
        <v/>
      </c>
      <c r="AK35" s="79" t="str">
        <f t="shared" si="16"/>
        <v>n/s</v>
      </c>
      <c r="AL35" s="78" t="str">
        <f t="shared" si="17"/>
        <v/>
      </c>
      <c r="AM35" s="79" t="str">
        <f t="shared" si="18"/>
        <v>n/s</v>
      </c>
      <c r="AN35" s="99"/>
      <c r="AO35" s="78" t="str">
        <f t="shared" si="19"/>
        <v/>
      </c>
      <c r="AP35" s="79" t="str">
        <f t="shared" si="20"/>
        <v>n/s</v>
      </c>
      <c r="AQ35" s="78" t="str">
        <f t="shared" si="21"/>
        <v/>
      </c>
      <c r="AR35" s="79" t="str">
        <f t="shared" si="22"/>
        <v>n/s</v>
      </c>
      <c r="AS35" s="99"/>
      <c r="AT35" s="78" t="str">
        <f t="shared" si="23"/>
        <v/>
      </c>
      <c r="AU35" s="79" t="str">
        <f t="shared" si="24"/>
        <v>n/s</v>
      </c>
      <c r="AV35" s="78" t="str">
        <f t="shared" si="25"/>
        <v/>
      </c>
      <c r="AW35" s="79" t="str">
        <f t="shared" si="26"/>
        <v>n/s</v>
      </c>
      <c r="AX35" s="99"/>
      <c r="AY35" s="78" t="str">
        <f t="shared" si="27"/>
        <v/>
      </c>
      <c r="AZ35" s="79" t="str">
        <f t="shared" si="28"/>
        <v>n/s</v>
      </c>
      <c r="BA35" s="78" t="str">
        <f t="shared" si="29"/>
        <v/>
      </c>
      <c r="BB35" s="79" t="str">
        <f t="shared" si="30"/>
        <v>n/s</v>
      </c>
      <c r="BC35" s="99"/>
      <c r="BD35" s="78" t="str">
        <f t="shared" si="31"/>
        <v/>
      </c>
      <c r="BE35" s="79" t="str">
        <f t="shared" si="32"/>
        <v>n/s</v>
      </c>
      <c r="BF35" s="78" t="str">
        <f t="shared" si="33"/>
        <v/>
      </c>
      <c r="BG35" s="79" t="str">
        <f t="shared" si="34"/>
        <v>n/s</v>
      </c>
      <c r="BH35" s="99"/>
      <c r="BI35" s="78" t="str">
        <f t="shared" si="35"/>
        <v/>
      </c>
      <c r="BJ35" s="79" t="str">
        <f t="shared" si="36"/>
        <v>n/s</v>
      </c>
      <c r="BK35" s="78" t="str">
        <f t="shared" si="37"/>
        <v/>
      </c>
      <c r="BL35" s="79" t="str">
        <f t="shared" si="38"/>
        <v>n/s</v>
      </c>
      <c r="BM35" s="99"/>
      <c r="BN35" s="78" t="str">
        <f t="shared" si="39"/>
        <v/>
      </c>
      <c r="BO35" s="79" t="str">
        <f t="shared" si="40"/>
        <v>n/s</v>
      </c>
      <c r="BP35" s="78" t="str">
        <f t="shared" si="41"/>
        <v/>
      </c>
      <c r="BQ35" s="79" t="str">
        <f t="shared" si="42"/>
        <v>n/s</v>
      </c>
      <c r="BR35" s="99"/>
      <c r="BS35" s="78" t="str">
        <f t="shared" si="43"/>
        <v/>
      </c>
      <c r="BT35" s="79" t="str">
        <f t="shared" si="44"/>
        <v>n/s</v>
      </c>
      <c r="BU35" s="78" t="str">
        <f t="shared" si="45"/>
        <v/>
      </c>
      <c r="BV35" s="79" t="str">
        <f t="shared" si="46"/>
        <v>n/s</v>
      </c>
      <c r="BW35" s="33"/>
      <c r="BX35" s="80">
        <f t="shared" si="47"/>
        <v>0</v>
      </c>
      <c r="BY35" s="81" t="str">
        <f t="shared" si="48"/>
        <v>n/s</v>
      </c>
      <c r="BZ35" s="96">
        <f t="shared" si="49"/>
        <v>0</v>
      </c>
      <c r="CA35" s="83">
        <v>31</v>
      </c>
      <c r="CB35" s="83">
        <f t="shared" si="100"/>
        <v>-3</v>
      </c>
      <c r="CC35" s="81" t="str">
        <f t="shared" si="50"/>
        <v>n/s</v>
      </c>
      <c r="CD35" s="96">
        <f t="shared" si="51"/>
        <v>0</v>
      </c>
      <c r="CE35" s="82">
        <f t="shared" si="52"/>
        <v>0</v>
      </c>
      <c r="CF35" s="111">
        <f t="shared" si="53"/>
        <v>28</v>
      </c>
      <c r="CG35" s="112">
        <f t="shared" si="54"/>
        <v>0</v>
      </c>
      <c r="CH35" s="83">
        <v>31</v>
      </c>
      <c r="CI35" s="83">
        <f t="shared" si="101"/>
        <v>-13</v>
      </c>
      <c r="CJ35" s="81" t="str">
        <f t="shared" si="55"/>
        <v>n/s</v>
      </c>
      <c r="CK35" s="96">
        <f t="shared" ref="CK35:CK44" si="117">IF(ISNUMBER(CJ35),VLOOKUP(CJ35,$CO$5:$CP$44,2),IF(ISTEXT(CJ35),IF((CJ35="n/f"),0.25,0)," "))</f>
        <v>0</v>
      </c>
      <c r="CL35" s="82">
        <f t="shared" si="56"/>
        <v>0</v>
      </c>
      <c r="CM35" s="111">
        <f t="shared" si="57"/>
        <v>28</v>
      </c>
      <c r="CN35" s="112">
        <f t="shared" si="58"/>
        <v>0</v>
      </c>
      <c r="CO35" s="83">
        <v>31</v>
      </c>
      <c r="CP35" s="83">
        <f t="shared" si="103"/>
        <v>-11</v>
      </c>
      <c r="CQ35" s="81" t="str">
        <f t="shared" si="59"/>
        <v>n/s</v>
      </c>
      <c r="CR35" s="96">
        <f t="shared" si="60"/>
        <v>0</v>
      </c>
      <c r="CS35" s="82">
        <f t="shared" si="61"/>
        <v>0</v>
      </c>
      <c r="CT35" s="111">
        <f t="shared" si="62"/>
        <v>28</v>
      </c>
      <c r="CU35" s="112">
        <f t="shared" si="63"/>
        <v>0</v>
      </c>
      <c r="CV35" s="83">
        <v>31</v>
      </c>
      <c r="CW35" s="83">
        <f t="shared" si="104"/>
        <v>-7</v>
      </c>
      <c r="CX35" s="81" t="str">
        <f t="shared" si="64"/>
        <v>n/s</v>
      </c>
      <c r="CY35" s="96">
        <f t="shared" si="65"/>
        <v>0</v>
      </c>
      <c r="CZ35" s="82">
        <f t="shared" si="66"/>
        <v>0</v>
      </c>
      <c r="DA35" s="111">
        <f t="shared" si="67"/>
        <v>28</v>
      </c>
      <c r="DB35" s="112">
        <f t="shared" si="68"/>
        <v>0</v>
      </c>
      <c r="DC35" s="83">
        <v>31</v>
      </c>
      <c r="DD35" s="83">
        <f t="shared" si="105"/>
        <v>-9</v>
      </c>
      <c r="DE35" s="81" t="str">
        <f t="shared" si="69"/>
        <v>n/s</v>
      </c>
      <c r="DF35" s="96">
        <f t="shared" si="70"/>
        <v>0</v>
      </c>
      <c r="DG35" s="82">
        <f t="shared" si="71"/>
        <v>0</v>
      </c>
      <c r="DH35" s="111">
        <f t="shared" si="72"/>
        <v>28</v>
      </c>
      <c r="DI35" s="112">
        <f t="shared" si="73"/>
        <v>0</v>
      </c>
      <c r="DJ35" s="83">
        <v>31</v>
      </c>
      <c r="DK35" s="83">
        <f t="shared" si="106"/>
        <v>-8</v>
      </c>
      <c r="DL35" s="81" t="str">
        <f t="shared" si="74"/>
        <v>n/s</v>
      </c>
      <c r="DM35" s="96">
        <f t="shared" si="75"/>
        <v>0</v>
      </c>
      <c r="DN35" s="82">
        <f t="shared" si="76"/>
        <v>0</v>
      </c>
      <c r="DO35" s="111">
        <f t="shared" si="77"/>
        <v>30</v>
      </c>
      <c r="DP35" s="112">
        <f t="shared" si="78"/>
        <v>0</v>
      </c>
      <c r="DQ35" s="112">
        <v>31</v>
      </c>
      <c r="DR35" s="83">
        <f t="shared" si="107"/>
        <v>-6</v>
      </c>
      <c r="DS35" s="81" t="str">
        <f t="shared" si="79"/>
        <v>n/s</v>
      </c>
      <c r="DT35" s="82">
        <f t="shared" si="108"/>
        <v>0</v>
      </c>
      <c r="DU35" s="82">
        <f t="shared" si="80"/>
        <v>0</v>
      </c>
      <c r="DV35" s="84">
        <f t="shared" si="81"/>
        <v>30</v>
      </c>
      <c r="DW35" s="112">
        <f t="shared" si="82"/>
        <v>0</v>
      </c>
      <c r="DX35" s="83">
        <v>31</v>
      </c>
      <c r="DY35" s="83">
        <f t="shared" si="109"/>
        <v>-6</v>
      </c>
      <c r="DZ35" s="81" t="str">
        <f t="shared" si="83"/>
        <v>n/s</v>
      </c>
      <c r="EA35" s="96">
        <f t="shared" si="110"/>
        <v>0</v>
      </c>
      <c r="EB35" s="82" t="str">
        <f t="shared" si="84"/>
        <v xml:space="preserve"> </v>
      </c>
      <c r="EC35" s="84" t="str">
        <f t="shared" si="85"/>
        <v xml:space="preserve"> </v>
      </c>
      <c r="ED35" s="112" t="str">
        <f t="shared" si="86"/>
        <v xml:space="preserve"> </v>
      </c>
      <c r="EE35" s="83">
        <v>31</v>
      </c>
      <c r="EF35" s="83">
        <f t="shared" si="111"/>
        <v>-30</v>
      </c>
      <c r="EG35" s="81" t="str">
        <f t="shared" si="87"/>
        <v>n/s</v>
      </c>
      <c r="EH35" s="96">
        <f t="shared" si="112"/>
        <v>0</v>
      </c>
      <c r="EI35" s="82" t="str">
        <f t="shared" si="88"/>
        <v xml:space="preserve"> </v>
      </c>
      <c r="EJ35" s="84" t="str">
        <f t="shared" si="89"/>
        <v xml:space="preserve"> </v>
      </c>
      <c r="EK35" s="112" t="str">
        <f t="shared" si="90"/>
        <v xml:space="preserve"> </v>
      </c>
      <c r="EL35" s="83">
        <v>31</v>
      </c>
      <c r="EM35" s="83">
        <f t="shared" si="113"/>
        <v>-30</v>
      </c>
      <c r="EN35" s="86">
        <f t="shared" si="91"/>
        <v>-99</v>
      </c>
      <c r="EO35" s="65"/>
      <c r="EP35" s="87">
        <f t="shared" si="92"/>
        <v>-99</v>
      </c>
      <c r="EQ35" s="88">
        <f t="shared" si="93"/>
        <v>30</v>
      </c>
      <c r="ER35" s="89">
        <f t="shared" si="94"/>
        <v>177</v>
      </c>
      <c r="ES35" s="90">
        <f t="shared" si="95"/>
        <v>-99</v>
      </c>
      <c r="ET35" s="91">
        <v>31</v>
      </c>
      <c r="EU35" s="91">
        <v>1</v>
      </c>
      <c r="EV35" s="84">
        <f t="shared" si="96"/>
        <v>30</v>
      </c>
      <c r="EW35" s="92">
        <f t="shared" si="97"/>
        <v>0</v>
      </c>
      <c r="EX35" s="93">
        <f t="shared" si="98"/>
        <v>0</v>
      </c>
    </row>
    <row r="36" spans="1:154" s="98" customFormat="1" ht="12.75" hidden="1" customHeight="1">
      <c r="A36" s="66">
        <v>32</v>
      </c>
      <c r="B36" s="48"/>
      <c r="C36" s="87"/>
      <c r="D36" s="139"/>
      <c r="E36" s="67"/>
      <c r="F36" s="67"/>
      <c r="G36" s="67"/>
      <c r="H36" s="67"/>
      <c r="I36" s="68"/>
      <c r="J36" s="113"/>
      <c r="K36" s="114"/>
      <c r="L36" s="114"/>
      <c r="M36" s="48"/>
      <c r="N36" s="122"/>
      <c r="O36" s="122"/>
      <c r="P36" s="122"/>
      <c r="Q36" s="73">
        <f t="shared" si="2"/>
        <v>0</v>
      </c>
      <c r="R36" s="73">
        <f>SUM(L36:N36)*гандикап</f>
        <v>0</v>
      </c>
      <c r="S36" s="74"/>
      <c r="T36" s="74"/>
      <c r="U36" s="80"/>
      <c r="V36" s="76">
        <f t="shared" si="4"/>
        <v>1.1056266554125818</v>
      </c>
      <c r="W36" s="76">
        <f t="shared" si="5"/>
        <v>1.0921832629055259</v>
      </c>
      <c r="X36" s="76">
        <f t="shared" si="6"/>
        <v>1.0780012224585218</v>
      </c>
      <c r="Y36" s="99"/>
      <c r="Z36" s="78" t="str">
        <f t="shared" si="7"/>
        <v/>
      </c>
      <c r="AA36" s="79" t="str">
        <f t="shared" si="8"/>
        <v>n/s</v>
      </c>
      <c r="AB36" s="78" t="str">
        <f t="shared" si="9"/>
        <v/>
      </c>
      <c r="AC36" s="79" t="str">
        <f t="shared" si="10"/>
        <v>n/s</v>
      </c>
      <c r="AD36" s="99"/>
      <c r="AE36" s="78" t="str">
        <f t="shared" si="11"/>
        <v/>
      </c>
      <c r="AF36" s="79" t="str">
        <f t="shared" si="12"/>
        <v>n/s</v>
      </c>
      <c r="AG36" s="78" t="str">
        <f t="shared" si="13"/>
        <v/>
      </c>
      <c r="AH36" s="79" t="str">
        <f t="shared" si="14"/>
        <v>n/s</v>
      </c>
      <c r="AI36" s="99"/>
      <c r="AJ36" s="78" t="str">
        <f t="shared" si="15"/>
        <v/>
      </c>
      <c r="AK36" s="79" t="str">
        <f t="shared" si="16"/>
        <v>n/s</v>
      </c>
      <c r="AL36" s="78" t="str">
        <f t="shared" si="17"/>
        <v/>
      </c>
      <c r="AM36" s="79" t="str">
        <f t="shared" si="18"/>
        <v>n/s</v>
      </c>
      <c r="AN36" s="99"/>
      <c r="AO36" s="78" t="str">
        <f t="shared" si="19"/>
        <v/>
      </c>
      <c r="AP36" s="79" t="str">
        <f t="shared" si="20"/>
        <v>n/s</v>
      </c>
      <c r="AQ36" s="78" t="str">
        <f t="shared" si="21"/>
        <v/>
      </c>
      <c r="AR36" s="79" t="str">
        <f t="shared" si="22"/>
        <v>n/s</v>
      </c>
      <c r="AS36" s="99"/>
      <c r="AT36" s="78" t="str">
        <f t="shared" si="23"/>
        <v/>
      </c>
      <c r="AU36" s="79" t="str">
        <f t="shared" si="24"/>
        <v>n/s</v>
      </c>
      <c r="AV36" s="78" t="str">
        <f t="shared" si="25"/>
        <v/>
      </c>
      <c r="AW36" s="79" t="str">
        <f t="shared" si="26"/>
        <v>n/s</v>
      </c>
      <c r="AX36" s="99"/>
      <c r="AY36" s="78" t="str">
        <f t="shared" si="27"/>
        <v/>
      </c>
      <c r="AZ36" s="79" t="str">
        <f t="shared" si="28"/>
        <v>n/s</v>
      </c>
      <c r="BA36" s="78" t="str">
        <f t="shared" si="29"/>
        <v/>
      </c>
      <c r="BB36" s="79" t="str">
        <f t="shared" si="30"/>
        <v>n/s</v>
      </c>
      <c r="BC36" s="99"/>
      <c r="BD36" s="78" t="str">
        <f t="shared" si="31"/>
        <v/>
      </c>
      <c r="BE36" s="79" t="str">
        <f t="shared" si="32"/>
        <v>n/s</v>
      </c>
      <c r="BF36" s="78" t="str">
        <f t="shared" si="33"/>
        <v/>
      </c>
      <c r="BG36" s="79" t="str">
        <f t="shared" si="34"/>
        <v>n/s</v>
      </c>
      <c r="BH36" s="77"/>
      <c r="BI36" s="78" t="str">
        <f t="shared" si="35"/>
        <v/>
      </c>
      <c r="BJ36" s="79" t="str">
        <f t="shared" si="36"/>
        <v>n/s</v>
      </c>
      <c r="BK36" s="78" t="str">
        <f t="shared" si="37"/>
        <v/>
      </c>
      <c r="BL36" s="79" t="str">
        <f t="shared" si="38"/>
        <v>n/s</v>
      </c>
      <c r="BM36" s="77"/>
      <c r="BN36" s="78" t="str">
        <f t="shared" si="39"/>
        <v/>
      </c>
      <c r="BO36" s="79" t="str">
        <f t="shared" si="40"/>
        <v>n/s</v>
      </c>
      <c r="BP36" s="78" t="str">
        <f t="shared" si="41"/>
        <v/>
      </c>
      <c r="BQ36" s="79" t="str">
        <f t="shared" si="42"/>
        <v>n/s</v>
      </c>
      <c r="BR36" s="99"/>
      <c r="BS36" s="78" t="str">
        <f t="shared" si="43"/>
        <v/>
      </c>
      <c r="BT36" s="79" t="str">
        <f t="shared" si="44"/>
        <v>n/s</v>
      </c>
      <c r="BU36" s="78" t="str">
        <f t="shared" si="45"/>
        <v/>
      </c>
      <c r="BV36" s="79" t="str">
        <f t="shared" si="46"/>
        <v>n/s</v>
      </c>
      <c r="BW36" s="33"/>
      <c r="BX36" s="80">
        <f t="shared" si="47"/>
        <v>0</v>
      </c>
      <c r="BY36" s="81" t="str">
        <f t="shared" si="48"/>
        <v>n/s</v>
      </c>
      <c r="BZ36" s="96">
        <f t="shared" si="49"/>
        <v>0</v>
      </c>
      <c r="CA36" s="83">
        <v>32</v>
      </c>
      <c r="CB36" s="83">
        <f t="shared" si="100"/>
        <v>-4</v>
      </c>
      <c r="CC36" s="81" t="str">
        <f t="shared" si="50"/>
        <v>n/s</v>
      </c>
      <c r="CD36" s="96">
        <f t="shared" si="51"/>
        <v>0</v>
      </c>
      <c r="CE36" s="82">
        <f t="shared" si="52"/>
        <v>0</v>
      </c>
      <c r="CF36" s="111">
        <f t="shared" si="53"/>
        <v>28</v>
      </c>
      <c r="CG36" s="112">
        <f t="shared" si="54"/>
        <v>0</v>
      </c>
      <c r="CH36" s="83">
        <v>32</v>
      </c>
      <c r="CI36" s="83">
        <f t="shared" si="101"/>
        <v>-14</v>
      </c>
      <c r="CJ36" s="81" t="str">
        <f t="shared" si="55"/>
        <v>n/s</v>
      </c>
      <c r="CK36" s="96">
        <f t="shared" si="117"/>
        <v>0</v>
      </c>
      <c r="CL36" s="82">
        <f t="shared" si="56"/>
        <v>0</v>
      </c>
      <c r="CM36" s="111">
        <f t="shared" si="57"/>
        <v>28</v>
      </c>
      <c r="CN36" s="112">
        <f t="shared" si="58"/>
        <v>0</v>
      </c>
      <c r="CO36" s="83">
        <v>32</v>
      </c>
      <c r="CP36" s="83">
        <f t="shared" si="103"/>
        <v>-12</v>
      </c>
      <c r="CQ36" s="81" t="str">
        <f t="shared" si="59"/>
        <v>n/s</v>
      </c>
      <c r="CR36" s="96">
        <f t="shared" si="60"/>
        <v>0</v>
      </c>
      <c r="CS36" s="82">
        <f t="shared" si="61"/>
        <v>0</v>
      </c>
      <c r="CT36" s="111">
        <f t="shared" si="62"/>
        <v>28</v>
      </c>
      <c r="CU36" s="112">
        <f t="shared" si="63"/>
        <v>0</v>
      </c>
      <c r="CV36" s="83">
        <v>32</v>
      </c>
      <c r="CW36" s="83">
        <f t="shared" si="104"/>
        <v>-8</v>
      </c>
      <c r="CX36" s="81" t="str">
        <f t="shared" si="64"/>
        <v>n/s</v>
      </c>
      <c r="CY36" s="96">
        <f t="shared" si="65"/>
        <v>0</v>
      </c>
      <c r="CZ36" s="82">
        <f t="shared" si="66"/>
        <v>0</v>
      </c>
      <c r="DA36" s="111">
        <f t="shared" si="67"/>
        <v>28</v>
      </c>
      <c r="DB36" s="112">
        <f t="shared" si="68"/>
        <v>0</v>
      </c>
      <c r="DC36" s="83">
        <v>32</v>
      </c>
      <c r="DD36" s="83">
        <f t="shared" si="105"/>
        <v>-10</v>
      </c>
      <c r="DE36" s="81" t="str">
        <f t="shared" si="69"/>
        <v>n/s</v>
      </c>
      <c r="DF36" s="96">
        <f t="shared" si="70"/>
        <v>0</v>
      </c>
      <c r="DG36" s="82">
        <f t="shared" si="71"/>
        <v>0</v>
      </c>
      <c r="DH36" s="111">
        <f t="shared" si="72"/>
        <v>28</v>
      </c>
      <c r="DI36" s="112">
        <f t="shared" si="73"/>
        <v>0</v>
      </c>
      <c r="DJ36" s="83">
        <v>32</v>
      </c>
      <c r="DK36" s="83">
        <f t="shared" si="106"/>
        <v>-9</v>
      </c>
      <c r="DL36" s="81" t="str">
        <f t="shared" si="74"/>
        <v>n/s</v>
      </c>
      <c r="DM36" s="96">
        <f t="shared" si="75"/>
        <v>0</v>
      </c>
      <c r="DN36" s="82">
        <f t="shared" si="76"/>
        <v>0</v>
      </c>
      <c r="DO36" s="111">
        <f t="shared" si="77"/>
        <v>30</v>
      </c>
      <c r="DP36" s="112">
        <f t="shared" si="78"/>
        <v>0</v>
      </c>
      <c r="DQ36" s="112">
        <v>32</v>
      </c>
      <c r="DR36" s="83">
        <f t="shared" si="107"/>
        <v>-7</v>
      </c>
      <c r="DS36" s="81" t="str">
        <f t="shared" si="79"/>
        <v>n/s</v>
      </c>
      <c r="DT36" s="82">
        <f t="shared" si="108"/>
        <v>0</v>
      </c>
      <c r="DU36" s="82">
        <f t="shared" si="80"/>
        <v>0</v>
      </c>
      <c r="DV36" s="84">
        <f t="shared" si="81"/>
        <v>30</v>
      </c>
      <c r="DW36" s="112">
        <f t="shared" si="82"/>
        <v>0</v>
      </c>
      <c r="DX36" s="83">
        <v>32</v>
      </c>
      <c r="DY36" s="83">
        <f t="shared" si="109"/>
        <v>-7</v>
      </c>
      <c r="DZ36" s="81" t="str">
        <f t="shared" si="83"/>
        <v>n/s</v>
      </c>
      <c r="EA36" s="96">
        <f t="shared" si="110"/>
        <v>0</v>
      </c>
      <c r="EB36" s="82" t="str">
        <f t="shared" si="84"/>
        <v xml:space="preserve"> </v>
      </c>
      <c r="EC36" s="84" t="str">
        <f t="shared" si="85"/>
        <v xml:space="preserve"> </v>
      </c>
      <c r="ED36" s="112" t="str">
        <f t="shared" si="86"/>
        <v xml:space="preserve"> </v>
      </c>
      <c r="EE36" s="83">
        <v>32</v>
      </c>
      <c r="EF36" s="83">
        <f t="shared" si="111"/>
        <v>-31</v>
      </c>
      <c r="EG36" s="81" t="str">
        <f t="shared" si="87"/>
        <v>n/s</v>
      </c>
      <c r="EH36" s="96">
        <f t="shared" si="112"/>
        <v>0</v>
      </c>
      <c r="EI36" s="82" t="str">
        <f t="shared" si="88"/>
        <v xml:space="preserve"> </v>
      </c>
      <c r="EJ36" s="84" t="str">
        <f t="shared" si="89"/>
        <v xml:space="preserve"> </v>
      </c>
      <c r="EK36" s="112" t="str">
        <f t="shared" si="90"/>
        <v xml:space="preserve"> </v>
      </c>
      <c r="EL36" s="83">
        <v>32</v>
      </c>
      <c r="EM36" s="83">
        <f t="shared" si="113"/>
        <v>-31</v>
      </c>
      <c r="EN36" s="86">
        <f t="shared" si="91"/>
        <v>-99</v>
      </c>
      <c r="EO36" s="65"/>
      <c r="EP36" s="87">
        <f t="shared" si="92"/>
        <v>-99</v>
      </c>
      <c r="EQ36" s="88">
        <f t="shared" si="93"/>
        <v>30</v>
      </c>
      <c r="ER36" s="89">
        <f t="shared" si="94"/>
        <v>177</v>
      </c>
      <c r="ES36" s="90">
        <f t="shared" si="95"/>
        <v>-99</v>
      </c>
      <c r="ET36" s="91">
        <v>32</v>
      </c>
      <c r="EU36" s="91">
        <v>1</v>
      </c>
      <c r="EV36" s="84">
        <f t="shared" si="96"/>
        <v>30</v>
      </c>
      <c r="EW36" s="92">
        <f t="shared" si="97"/>
        <v>0</v>
      </c>
      <c r="EX36" s="93">
        <f t="shared" si="98"/>
        <v>0</v>
      </c>
    </row>
    <row r="37" spans="1:154" s="98" customFormat="1" ht="12.75" hidden="1" customHeight="1">
      <c r="A37" s="66">
        <v>33</v>
      </c>
      <c r="B37" s="48"/>
      <c r="C37" s="87"/>
      <c r="D37" s="139"/>
      <c r="E37" s="67"/>
      <c r="F37" s="67"/>
      <c r="G37" s="67"/>
      <c r="H37" s="67"/>
      <c r="I37" s="68"/>
      <c r="J37" s="113"/>
      <c r="K37" s="114"/>
      <c r="L37" s="114"/>
      <c r="M37" s="115"/>
      <c r="N37" s="122"/>
      <c r="O37" s="122"/>
      <c r="P37" s="122"/>
      <c r="Q37" s="73">
        <f t="shared" si="2"/>
        <v>0</v>
      </c>
      <c r="R37" s="73">
        <f t="shared" si="3"/>
        <v>0</v>
      </c>
      <c r="S37" s="74"/>
      <c r="T37" s="74"/>
      <c r="U37" s="140"/>
      <c r="V37" s="76">
        <f t="shared" si="4"/>
        <v>1.1056266554125818</v>
      </c>
      <c r="W37" s="76">
        <f t="shared" si="5"/>
        <v>1.0921832629055259</v>
      </c>
      <c r="X37" s="76">
        <f t="shared" si="6"/>
        <v>1.0780012224585218</v>
      </c>
      <c r="Y37" s="99"/>
      <c r="Z37" s="78" t="str">
        <f t="shared" si="7"/>
        <v/>
      </c>
      <c r="AA37" s="79" t="str">
        <f t="shared" si="8"/>
        <v>n/s</v>
      </c>
      <c r="AB37" s="78" t="str">
        <f t="shared" si="9"/>
        <v/>
      </c>
      <c r="AC37" s="79" t="str">
        <f t="shared" si="10"/>
        <v>n/s</v>
      </c>
      <c r="AD37" s="99"/>
      <c r="AE37" s="78" t="str">
        <f t="shared" si="11"/>
        <v/>
      </c>
      <c r="AF37" s="79" t="str">
        <f t="shared" si="12"/>
        <v>n/s</v>
      </c>
      <c r="AG37" s="78" t="str">
        <f t="shared" si="13"/>
        <v/>
      </c>
      <c r="AH37" s="79" t="str">
        <f t="shared" si="14"/>
        <v>n/s</v>
      </c>
      <c r="AI37" s="99"/>
      <c r="AJ37" s="78" t="str">
        <f t="shared" si="15"/>
        <v/>
      </c>
      <c r="AK37" s="79" t="str">
        <f t="shared" si="16"/>
        <v>n/s</v>
      </c>
      <c r="AL37" s="78" t="str">
        <f t="shared" si="17"/>
        <v/>
      </c>
      <c r="AM37" s="79" t="str">
        <f t="shared" si="18"/>
        <v>n/s</v>
      </c>
      <c r="AN37" s="99"/>
      <c r="AO37" s="78" t="str">
        <f t="shared" si="19"/>
        <v/>
      </c>
      <c r="AP37" s="79" t="str">
        <f t="shared" si="20"/>
        <v>n/s</v>
      </c>
      <c r="AQ37" s="78" t="str">
        <f t="shared" si="21"/>
        <v/>
      </c>
      <c r="AR37" s="79" t="str">
        <f t="shared" si="22"/>
        <v>n/s</v>
      </c>
      <c r="AS37" s="99"/>
      <c r="AT37" s="78" t="str">
        <f t="shared" si="23"/>
        <v/>
      </c>
      <c r="AU37" s="79" t="str">
        <f t="shared" si="24"/>
        <v>n/s</v>
      </c>
      <c r="AV37" s="78" t="str">
        <f t="shared" si="25"/>
        <v/>
      </c>
      <c r="AW37" s="79" t="str">
        <f t="shared" si="26"/>
        <v>n/s</v>
      </c>
      <c r="AX37" s="99"/>
      <c r="AY37" s="78" t="str">
        <f t="shared" si="27"/>
        <v/>
      </c>
      <c r="AZ37" s="79" t="str">
        <f t="shared" si="28"/>
        <v>n/s</v>
      </c>
      <c r="BA37" s="78" t="str">
        <f t="shared" si="29"/>
        <v/>
      </c>
      <c r="BB37" s="79" t="str">
        <f t="shared" si="30"/>
        <v>n/s</v>
      </c>
      <c r="BC37" s="99"/>
      <c r="BD37" s="78" t="str">
        <f t="shared" si="31"/>
        <v/>
      </c>
      <c r="BE37" s="79" t="str">
        <f t="shared" si="32"/>
        <v>n/s</v>
      </c>
      <c r="BF37" s="78" t="str">
        <f t="shared" si="33"/>
        <v/>
      </c>
      <c r="BG37" s="79" t="str">
        <f t="shared" si="34"/>
        <v>n/s</v>
      </c>
      <c r="BH37" s="99"/>
      <c r="BI37" s="78" t="str">
        <f t="shared" si="35"/>
        <v/>
      </c>
      <c r="BJ37" s="79" t="str">
        <f t="shared" si="36"/>
        <v>n/s</v>
      </c>
      <c r="BK37" s="78" t="str">
        <f t="shared" si="37"/>
        <v/>
      </c>
      <c r="BL37" s="79" t="str">
        <f t="shared" si="38"/>
        <v>n/s</v>
      </c>
      <c r="BM37" s="99"/>
      <c r="BN37" s="78" t="str">
        <f t="shared" si="39"/>
        <v/>
      </c>
      <c r="BO37" s="79" t="str">
        <f t="shared" si="40"/>
        <v>n/s</v>
      </c>
      <c r="BP37" s="78" t="str">
        <f t="shared" si="41"/>
        <v/>
      </c>
      <c r="BQ37" s="79" t="str">
        <f t="shared" si="42"/>
        <v>n/s</v>
      </c>
      <c r="BR37" s="99"/>
      <c r="BS37" s="78" t="str">
        <f t="shared" si="43"/>
        <v/>
      </c>
      <c r="BT37" s="79" t="str">
        <f t="shared" si="44"/>
        <v>n/s</v>
      </c>
      <c r="BU37" s="78" t="str">
        <f t="shared" si="45"/>
        <v/>
      </c>
      <c r="BV37" s="79" t="str">
        <f t="shared" si="46"/>
        <v>n/s</v>
      </c>
      <c r="BW37" s="33"/>
      <c r="BX37" s="140">
        <f t="shared" si="47"/>
        <v>0</v>
      </c>
      <c r="BY37" s="81" t="str">
        <f t="shared" si="48"/>
        <v>n/s</v>
      </c>
      <c r="BZ37" s="96">
        <f t="shared" si="49"/>
        <v>0</v>
      </c>
      <c r="CA37" s="83">
        <v>33</v>
      </c>
      <c r="CB37" s="83">
        <f t="shared" si="100"/>
        <v>-5</v>
      </c>
      <c r="CC37" s="81" t="str">
        <f t="shared" si="50"/>
        <v>n/s</v>
      </c>
      <c r="CD37" s="96">
        <f t="shared" si="51"/>
        <v>0</v>
      </c>
      <c r="CE37" s="82">
        <f t="shared" si="52"/>
        <v>0</v>
      </c>
      <c r="CF37" s="111">
        <f t="shared" si="53"/>
        <v>28</v>
      </c>
      <c r="CG37" s="112">
        <f t="shared" si="54"/>
        <v>0</v>
      </c>
      <c r="CH37" s="83">
        <v>33</v>
      </c>
      <c r="CI37" s="83">
        <f t="shared" si="101"/>
        <v>-15</v>
      </c>
      <c r="CJ37" s="81" t="str">
        <f t="shared" si="55"/>
        <v>n/s</v>
      </c>
      <c r="CK37" s="96">
        <f t="shared" si="117"/>
        <v>0</v>
      </c>
      <c r="CL37" s="82">
        <f t="shared" si="56"/>
        <v>0</v>
      </c>
      <c r="CM37" s="111">
        <f t="shared" si="57"/>
        <v>28</v>
      </c>
      <c r="CN37" s="112">
        <f t="shared" si="58"/>
        <v>0</v>
      </c>
      <c r="CO37" s="83">
        <v>33</v>
      </c>
      <c r="CP37" s="83">
        <f t="shared" si="103"/>
        <v>-13</v>
      </c>
      <c r="CQ37" s="81" t="str">
        <f t="shared" si="59"/>
        <v>n/s</v>
      </c>
      <c r="CR37" s="96">
        <f t="shared" si="60"/>
        <v>0</v>
      </c>
      <c r="CS37" s="82">
        <f t="shared" si="61"/>
        <v>0</v>
      </c>
      <c r="CT37" s="111">
        <f t="shared" si="62"/>
        <v>28</v>
      </c>
      <c r="CU37" s="112">
        <f t="shared" si="63"/>
        <v>0</v>
      </c>
      <c r="CV37" s="83">
        <v>33</v>
      </c>
      <c r="CW37" s="83">
        <f t="shared" si="104"/>
        <v>-9</v>
      </c>
      <c r="CX37" s="81" t="str">
        <f t="shared" si="64"/>
        <v>n/s</v>
      </c>
      <c r="CY37" s="96">
        <f t="shared" si="65"/>
        <v>0</v>
      </c>
      <c r="CZ37" s="82">
        <f t="shared" si="66"/>
        <v>0</v>
      </c>
      <c r="DA37" s="111">
        <f t="shared" si="67"/>
        <v>28</v>
      </c>
      <c r="DB37" s="112">
        <f t="shared" si="68"/>
        <v>0</v>
      </c>
      <c r="DC37" s="83">
        <v>33</v>
      </c>
      <c r="DD37" s="83">
        <f t="shared" si="105"/>
        <v>-11</v>
      </c>
      <c r="DE37" s="81" t="str">
        <f t="shared" si="69"/>
        <v>n/s</v>
      </c>
      <c r="DF37" s="96">
        <f t="shared" si="70"/>
        <v>0</v>
      </c>
      <c r="DG37" s="82">
        <f t="shared" si="71"/>
        <v>0</v>
      </c>
      <c r="DH37" s="111">
        <f t="shared" si="72"/>
        <v>28</v>
      </c>
      <c r="DI37" s="112">
        <f t="shared" si="73"/>
        <v>0</v>
      </c>
      <c r="DJ37" s="83">
        <v>33</v>
      </c>
      <c r="DK37" s="83">
        <f t="shared" si="106"/>
        <v>-10</v>
      </c>
      <c r="DL37" s="81" t="str">
        <f t="shared" si="74"/>
        <v>n/s</v>
      </c>
      <c r="DM37" s="96">
        <f t="shared" si="75"/>
        <v>0</v>
      </c>
      <c r="DN37" s="82">
        <f t="shared" si="76"/>
        <v>0</v>
      </c>
      <c r="DO37" s="111">
        <f t="shared" si="77"/>
        <v>30</v>
      </c>
      <c r="DP37" s="112">
        <f t="shared" si="78"/>
        <v>0</v>
      </c>
      <c r="DQ37" s="112">
        <v>33</v>
      </c>
      <c r="DR37" s="83">
        <f t="shared" si="107"/>
        <v>-8</v>
      </c>
      <c r="DS37" s="81" t="str">
        <f t="shared" si="79"/>
        <v>n/s</v>
      </c>
      <c r="DT37" s="82">
        <f t="shared" si="108"/>
        <v>0</v>
      </c>
      <c r="DU37" s="82">
        <f t="shared" si="80"/>
        <v>0</v>
      </c>
      <c r="DV37" s="84">
        <f t="shared" si="81"/>
        <v>30</v>
      </c>
      <c r="DW37" s="112">
        <f t="shared" si="82"/>
        <v>0</v>
      </c>
      <c r="DX37" s="83">
        <v>33</v>
      </c>
      <c r="DY37" s="83">
        <f t="shared" si="109"/>
        <v>-8</v>
      </c>
      <c r="DZ37" s="81" t="str">
        <f t="shared" si="83"/>
        <v>n/s</v>
      </c>
      <c r="EA37" s="96">
        <f t="shared" si="110"/>
        <v>0</v>
      </c>
      <c r="EB37" s="82" t="str">
        <f t="shared" si="84"/>
        <v xml:space="preserve"> </v>
      </c>
      <c r="EC37" s="84" t="str">
        <f t="shared" si="85"/>
        <v xml:space="preserve"> </v>
      </c>
      <c r="ED37" s="112" t="str">
        <f t="shared" si="86"/>
        <v xml:space="preserve"> </v>
      </c>
      <c r="EE37" s="83">
        <v>33</v>
      </c>
      <c r="EF37" s="83">
        <f t="shared" si="111"/>
        <v>-32</v>
      </c>
      <c r="EG37" s="81" t="str">
        <f t="shared" si="87"/>
        <v>n/s</v>
      </c>
      <c r="EH37" s="96">
        <f t="shared" si="112"/>
        <v>0</v>
      </c>
      <c r="EI37" s="82" t="str">
        <f t="shared" si="88"/>
        <v xml:space="preserve"> </v>
      </c>
      <c r="EJ37" s="84" t="str">
        <f t="shared" si="89"/>
        <v xml:space="preserve"> </v>
      </c>
      <c r="EK37" s="112" t="str">
        <f t="shared" si="90"/>
        <v xml:space="preserve"> </v>
      </c>
      <c r="EL37" s="83">
        <v>33</v>
      </c>
      <c r="EM37" s="83">
        <f t="shared" si="113"/>
        <v>-32</v>
      </c>
      <c r="EN37" s="86">
        <f t="shared" si="91"/>
        <v>-99</v>
      </c>
      <c r="EO37" s="65"/>
      <c r="EP37" s="87">
        <f t="shared" si="92"/>
        <v>-99</v>
      </c>
      <c r="EQ37" s="88">
        <f t="shared" si="93"/>
        <v>30</v>
      </c>
      <c r="ER37" s="89">
        <f t="shared" si="94"/>
        <v>177</v>
      </c>
      <c r="ES37" s="90">
        <f t="shared" si="95"/>
        <v>-99</v>
      </c>
      <c r="ET37" s="91">
        <v>33</v>
      </c>
      <c r="EU37" s="91">
        <v>1</v>
      </c>
      <c r="EV37" s="84">
        <f t="shared" si="96"/>
        <v>30</v>
      </c>
      <c r="EW37" s="141">
        <f t="shared" si="97"/>
        <v>0</v>
      </c>
      <c r="EX37" s="93">
        <f t="shared" si="98"/>
        <v>0</v>
      </c>
    </row>
    <row r="38" spans="1:154" ht="12.75" hidden="1" customHeight="1">
      <c r="A38" s="66">
        <v>34</v>
      </c>
      <c r="B38" s="48"/>
      <c r="C38" s="87"/>
      <c r="D38" s="139"/>
      <c r="E38" s="67"/>
      <c r="F38" s="67"/>
      <c r="G38" s="67"/>
      <c r="H38" s="67"/>
      <c r="I38" s="68"/>
      <c r="J38" s="113"/>
      <c r="K38" s="114"/>
      <c r="L38" s="114"/>
      <c r="M38" s="115"/>
      <c r="N38" s="122"/>
      <c r="O38" s="122"/>
      <c r="P38" s="122"/>
      <c r="Q38" s="73">
        <f t="shared" si="2"/>
        <v>0</v>
      </c>
      <c r="R38" s="73">
        <f t="shared" si="3"/>
        <v>0</v>
      </c>
      <c r="S38" s="74"/>
      <c r="T38" s="74"/>
      <c r="U38" s="140"/>
      <c r="V38" s="76">
        <f t="shared" si="4"/>
        <v>1.1056266554125818</v>
      </c>
      <c r="W38" s="76">
        <f t="shared" si="5"/>
        <v>1.0921832629055259</v>
      </c>
      <c r="X38" s="76">
        <f t="shared" si="6"/>
        <v>1.0780012224585218</v>
      </c>
      <c r="Y38" s="99"/>
      <c r="Z38" s="78" t="str">
        <f t="shared" si="7"/>
        <v/>
      </c>
      <c r="AA38" s="79" t="str">
        <f t="shared" si="8"/>
        <v>n/s</v>
      </c>
      <c r="AB38" s="78" t="str">
        <f t="shared" si="9"/>
        <v/>
      </c>
      <c r="AC38" s="79" t="str">
        <f t="shared" si="10"/>
        <v>n/s</v>
      </c>
      <c r="AD38" s="99"/>
      <c r="AE38" s="78" t="str">
        <f t="shared" si="11"/>
        <v/>
      </c>
      <c r="AF38" s="79" t="str">
        <f t="shared" si="12"/>
        <v>n/s</v>
      </c>
      <c r="AG38" s="78" t="str">
        <f t="shared" si="13"/>
        <v/>
      </c>
      <c r="AH38" s="79" t="str">
        <f t="shared" si="14"/>
        <v>n/s</v>
      </c>
      <c r="AI38" s="99"/>
      <c r="AJ38" s="78" t="str">
        <f t="shared" si="15"/>
        <v/>
      </c>
      <c r="AK38" s="79" t="str">
        <f t="shared" si="16"/>
        <v>n/s</v>
      </c>
      <c r="AL38" s="78" t="str">
        <f t="shared" si="17"/>
        <v/>
      </c>
      <c r="AM38" s="79" t="str">
        <f t="shared" si="18"/>
        <v>n/s</v>
      </c>
      <c r="AN38" s="99"/>
      <c r="AO38" s="78" t="str">
        <f>IF(AND($S38=1,AN$3&gt;0),IF(ISNUMBER(AN45),IF((AN45-AN$3)&gt;0,AN45-AN$3,$P$4-AN$3+AN45)," "),"")</f>
        <v/>
      </c>
      <c r="AP38" s="79" t="str">
        <f>IF($S38=1,IF(ISNUMBER(AN45),RANK(AO38,AO$5:AO$44,1),AN45),"n/s")</f>
        <v>n/s</v>
      </c>
      <c r="AQ38" s="78" t="str">
        <f>IF($S38=1,IF(ISNUMBER(AN45),IF((AN45-AN$3)&gt;0,AN45-AN$3,$P$4-AN$3+AN45)*(IF(AQ$4=2,$V38,IF(AQ$4=4,$W38,IF(AQ$4=7,$X38,"!"))))," "),"")</f>
        <v/>
      </c>
      <c r="AR38" s="79" t="str">
        <f t="shared" si="22"/>
        <v>n/s</v>
      </c>
      <c r="AS38" s="99"/>
      <c r="AT38" s="78" t="str">
        <f t="shared" si="23"/>
        <v/>
      </c>
      <c r="AU38" s="79" t="str">
        <f t="shared" si="24"/>
        <v>n/s</v>
      </c>
      <c r="AV38" s="78" t="str">
        <f t="shared" si="25"/>
        <v/>
      </c>
      <c r="AW38" s="79" t="str">
        <f t="shared" si="26"/>
        <v>n/s</v>
      </c>
      <c r="AX38" s="99"/>
      <c r="AY38" s="78" t="str">
        <f t="shared" si="27"/>
        <v/>
      </c>
      <c r="AZ38" s="79" t="str">
        <f t="shared" si="28"/>
        <v>n/s</v>
      </c>
      <c r="BA38" s="78" t="str">
        <f t="shared" si="29"/>
        <v/>
      </c>
      <c r="BB38" s="79" t="str">
        <f t="shared" si="30"/>
        <v>n/s</v>
      </c>
      <c r="BC38" s="99"/>
      <c r="BD38" s="78" t="str">
        <f t="shared" si="31"/>
        <v/>
      </c>
      <c r="BE38" s="79" t="str">
        <f t="shared" si="32"/>
        <v>n/s</v>
      </c>
      <c r="BF38" s="78" t="str">
        <f t="shared" si="33"/>
        <v/>
      </c>
      <c r="BG38" s="79" t="str">
        <f t="shared" si="34"/>
        <v>n/s</v>
      </c>
      <c r="BH38" s="99"/>
      <c r="BI38" s="78" t="str">
        <f t="shared" si="35"/>
        <v/>
      </c>
      <c r="BJ38" s="79" t="str">
        <f t="shared" si="36"/>
        <v>n/s</v>
      </c>
      <c r="BK38" s="78" t="str">
        <f t="shared" si="37"/>
        <v/>
      </c>
      <c r="BL38" s="79" t="str">
        <f t="shared" si="38"/>
        <v>n/s</v>
      </c>
      <c r="BM38" s="99"/>
      <c r="BN38" s="78" t="str">
        <f t="shared" si="39"/>
        <v/>
      </c>
      <c r="BO38" s="79" t="str">
        <f t="shared" si="40"/>
        <v>n/s</v>
      </c>
      <c r="BP38" s="78" t="str">
        <f t="shared" si="41"/>
        <v/>
      </c>
      <c r="BQ38" s="79" t="str">
        <f t="shared" si="42"/>
        <v>n/s</v>
      </c>
      <c r="BR38" s="99"/>
      <c r="BS38" s="78" t="str">
        <f t="shared" si="43"/>
        <v/>
      </c>
      <c r="BT38" s="79" t="str">
        <f t="shared" si="44"/>
        <v>n/s</v>
      </c>
      <c r="BU38" s="78" t="str">
        <f t="shared" si="45"/>
        <v/>
      </c>
      <c r="BV38" s="79" t="str">
        <f t="shared" si="46"/>
        <v>n/s</v>
      </c>
      <c r="BW38" s="33"/>
      <c r="BX38" s="140">
        <f t="shared" si="47"/>
        <v>0</v>
      </c>
      <c r="BY38" s="81" t="str">
        <f t="shared" si="48"/>
        <v>n/s</v>
      </c>
      <c r="BZ38" s="96">
        <f t="shared" si="49"/>
        <v>0</v>
      </c>
      <c r="CA38" s="83">
        <v>34</v>
      </c>
      <c r="CB38" s="83">
        <f t="shared" si="100"/>
        <v>-6</v>
      </c>
      <c r="CC38" s="81" t="str">
        <f t="shared" si="50"/>
        <v>n/s</v>
      </c>
      <c r="CD38" s="96">
        <f t="shared" si="51"/>
        <v>0</v>
      </c>
      <c r="CE38" s="82">
        <f t="shared" si="52"/>
        <v>0</v>
      </c>
      <c r="CF38" s="111">
        <f t="shared" si="53"/>
        <v>28</v>
      </c>
      <c r="CG38" s="112">
        <f t="shared" si="54"/>
        <v>0</v>
      </c>
      <c r="CH38" s="83">
        <v>34</v>
      </c>
      <c r="CI38" s="83">
        <f t="shared" si="101"/>
        <v>-16</v>
      </c>
      <c r="CJ38" s="81" t="str">
        <f t="shared" si="55"/>
        <v>n/s</v>
      </c>
      <c r="CK38" s="96">
        <f t="shared" si="117"/>
        <v>0</v>
      </c>
      <c r="CL38" s="82">
        <f t="shared" si="56"/>
        <v>0</v>
      </c>
      <c r="CM38" s="111">
        <f t="shared" si="57"/>
        <v>28</v>
      </c>
      <c r="CN38" s="112">
        <f t="shared" si="58"/>
        <v>0</v>
      </c>
      <c r="CO38" s="83">
        <v>34</v>
      </c>
      <c r="CP38" s="83">
        <f t="shared" si="103"/>
        <v>-14</v>
      </c>
      <c r="CQ38" s="81" t="str">
        <f t="shared" si="59"/>
        <v>n/s</v>
      </c>
      <c r="CR38" s="96">
        <f t="shared" si="60"/>
        <v>0</v>
      </c>
      <c r="CS38" s="82">
        <f t="shared" si="61"/>
        <v>0</v>
      </c>
      <c r="CT38" s="111">
        <f t="shared" si="62"/>
        <v>28</v>
      </c>
      <c r="CU38" s="112">
        <f t="shared" si="63"/>
        <v>0</v>
      </c>
      <c r="CV38" s="83">
        <v>34</v>
      </c>
      <c r="CW38" s="83">
        <f t="shared" si="104"/>
        <v>-10</v>
      </c>
      <c r="CX38" s="81" t="str">
        <f t="shared" si="64"/>
        <v>n/s</v>
      </c>
      <c r="CY38" s="96">
        <f t="shared" si="65"/>
        <v>0</v>
      </c>
      <c r="CZ38" s="82">
        <f t="shared" si="66"/>
        <v>0</v>
      </c>
      <c r="DA38" s="111">
        <f t="shared" si="67"/>
        <v>28</v>
      </c>
      <c r="DB38" s="112">
        <f t="shared" si="68"/>
        <v>0</v>
      </c>
      <c r="DC38" s="83">
        <v>34</v>
      </c>
      <c r="DD38" s="83">
        <f t="shared" si="105"/>
        <v>-12</v>
      </c>
      <c r="DE38" s="81" t="str">
        <f t="shared" si="69"/>
        <v>n/s</v>
      </c>
      <c r="DF38" s="96">
        <f t="shared" si="70"/>
        <v>0</v>
      </c>
      <c r="DG38" s="82">
        <f t="shared" si="71"/>
        <v>0</v>
      </c>
      <c r="DH38" s="111">
        <f t="shared" si="72"/>
        <v>28</v>
      </c>
      <c r="DI38" s="112">
        <f t="shared" si="73"/>
        <v>0</v>
      </c>
      <c r="DJ38" s="83">
        <v>34</v>
      </c>
      <c r="DK38" s="83">
        <f t="shared" si="106"/>
        <v>-11</v>
      </c>
      <c r="DL38" s="81" t="str">
        <f t="shared" si="74"/>
        <v>n/s</v>
      </c>
      <c r="DM38" s="96">
        <f t="shared" si="75"/>
        <v>0</v>
      </c>
      <c r="DN38" s="82">
        <f t="shared" si="76"/>
        <v>0</v>
      </c>
      <c r="DO38" s="111">
        <f t="shared" si="77"/>
        <v>30</v>
      </c>
      <c r="DP38" s="112">
        <f t="shared" si="78"/>
        <v>0</v>
      </c>
      <c r="DQ38" s="112">
        <v>34</v>
      </c>
      <c r="DR38" s="83">
        <f t="shared" si="107"/>
        <v>-9</v>
      </c>
      <c r="DS38" s="81" t="str">
        <f t="shared" si="79"/>
        <v>n/s</v>
      </c>
      <c r="DT38" s="82">
        <f t="shared" si="108"/>
        <v>0</v>
      </c>
      <c r="DU38" s="82">
        <f t="shared" si="80"/>
        <v>0</v>
      </c>
      <c r="DV38" s="84">
        <f t="shared" si="81"/>
        <v>30</v>
      </c>
      <c r="DW38" s="112">
        <f t="shared" si="82"/>
        <v>0</v>
      </c>
      <c r="DX38" s="83">
        <v>34</v>
      </c>
      <c r="DY38" s="83">
        <f t="shared" si="109"/>
        <v>-9</v>
      </c>
      <c r="DZ38" s="81" t="str">
        <f t="shared" si="83"/>
        <v>n/s</v>
      </c>
      <c r="EA38" s="96">
        <f t="shared" si="110"/>
        <v>0</v>
      </c>
      <c r="EB38" s="82" t="str">
        <f t="shared" si="84"/>
        <v xml:space="preserve"> </v>
      </c>
      <c r="EC38" s="84" t="str">
        <f t="shared" si="85"/>
        <v xml:space="preserve"> </v>
      </c>
      <c r="ED38" s="112" t="str">
        <f t="shared" si="86"/>
        <v xml:space="preserve"> </v>
      </c>
      <c r="EE38" s="83">
        <v>34</v>
      </c>
      <c r="EF38" s="83">
        <f t="shared" si="111"/>
        <v>-33</v>
      </c>
      <c r="EG38" s="81" t="str">
        <f t="shared" si="87"/>
        <v>n/s</v>
      </c>
      <c r="EH38" s="96">
        <f t="shared" si="112"/>
        <v>0</v>
      </c>
      <c r="EI38" s="82" t="str">
        <f t="shared" si="88"/>
        <v xml:space="preserve"> </v>
      </c>
      <c r="EJ38" s="84" t="str">
        <f t="shared" si="89"/>
        <v xml:space="preserve"> </v>
      </c>
      <c r="EK38" s="112" t="str">
        <f t="shared" si="90"/>
        <v xml:space="preserve"> </v>
      </c>
      <c r="EL38" s="83">
        <v>34</v>
      </c>
      <c r="EM38" s="83">
        <f t="shared" si="113"/>
        <v>-33</v>
      </c>
      <c r="EN38" s="86">
        <f t="shared" si="91"/>
        <v>-99</v>
      </c>
      <c r="EO38" s="65"/>
      <c r="EP38" s="87">
        <f t="shared" si="92"/>
        <v>-99</v>
      </c>
      <c r="EQ38" s="88">
        <f t="shared" si="93"/>
        <v>30</v>
      </c>
      <c r="ER38" s="89">
        <f t="shared" si="94"/>
        <v>177</v>
      </c>
      <c r="ES38" s="90">
        <f t="shared" si="95"/>
        <v>-99</v>
      </c>
      <c r="ET38" s="91">
        <v>34</v>
      </c>
      <c r="EU38" s="91">
        <v>1</v>
      </c>
      <c r="EV38" s="84">
        <f t="shared" si="96"/>
        <v>30</v>
      </c>
      <c r="EW38" s="141">
        <f t="shared" si="97"/>
        <v>0</v>
      </c>
      <c r="EX38" s="93">
        <f t="shared" si="98"/>
        <v>0</v>
      </c>
    </row>
    <row r="39" spans="1:154" s="98" customFormat="1" ht="12.75" hidden="1" customHeight="1">
      <c r="A39" s="66">
        <v>31</v>
      </c>
      <c r="B39" s="48"/>
      <c r="C39" s="123"/>
      <c r="D39" s="123"/>
      <c r="E39" s="123"/>
      <c r="F39" s="124"/>
      <c r="G39" s="124"/>
      <c r="H39" s="124"/>
      <c r="I39" s="125"/>
      <c r="J39" s="113"/>
      <c r="K39" s="114"/>
      <c r="L39" s="114"/>
      <c r="M39" s="71"/>
      <c r="N39" s="115"/>
      <c r="O39" s="122"/>
      <c r="P39" s="94"/>
      <c r="Q39" s="73">
        <f t="shared" si="2"/>
        <v>0</v>
      </c>
      <c r="R39" s="73">
        <f t="shared" si="3"/>
        <v>0</v>
      </c>
      <c r="S39" s="74" t="s">
        <v>103</v>
      </c>
      <c r="T39" s="74"/>
      <c r="U39" s="140"/>
      <c r="V39" s="76">
        <f t="shared" si="4"/>
        <v>1.1056266554125818</v>
      </c>
      <c r="W39" s="76">
        <f t="shared" si="5"/>
        <v>1.0921832629055259</v>
      </c>
      <c r="X39" s="76">
        <f t="shared" si="6"/>
        <v>1.0780012224585218</v>
      </c>
      <c r="Y39" s="99"/>
      <c r="Z39" s="78" t="str">
        <f t="shared" si="7"/>
        <v/>
      </c>
      <c r="AA39" s="79" t="str">
        <f t="shared" si="8"/>
        <v>n/s</v>
      </c>
      <c r="AB39" s="78" t="str">
        <f t="shared" si="9"/>
        <v/>
      </c>
      <c r="AC39" s="79" t="str">
        <f t="shared" si="10"/>
        <v>n/s</v>
      </c>
      <c r="AD39" s="99"/>
      <c r="AE39" s="78" t="str">
        <f t="shared" si="11"/>
        <v/>
      </c>
      <c r="AF39" s="79" t="str">
        <f t="shared" si="12"/>
        <v>n/s</v>
      </c>
      <c r="AG39" s="78" t="str">
        <f t="shared" si="13"/>
        <v/>
      </c>
      <c r="AH39" s="79" t="str">
        <f t="shared" si="14"/>
        <v>n/s</v>
      </c>
      <c r="AI39" s="99"/>
      <c r="AJ39" s="78" t="str">
        <f t="shared" si="15"/>
        <v/>
      </c>
      <c r="AK39" s="79" t="str">
        <f t="shared" si="16"/>
        <v>n/s</v>
      </c>
      <c r="AL39" s="78" t="str">
        <f t="shared" si="17"/>
        <v/>
      </c>
      <c r="AM39" s="79" t="str">
        <f t="shared" si="18"/>
        <v>n/s</v>
      </c>
      <c r="AN39" s="99"/>
      <c r="AO39" s="78" t="str">
        <f t="shared" si="19"/>
        <v/>
      </c>
      <c r="AP39" s="79" t="str">
        <f t="shared" si="20"/>
        <v>n/s</v>
      </c>
      <c r="AQ39" s="78" t="str">
        <f t="shared" si="21"/>
        <v/>
      </c>
      <c r="AR39" s="79" t="str">
        <f t="shared" si="22"/>
        <v>n/s</v>
      </c>
      <c r="AS39" s="99"/>
      <c r="AT39" s="78" t="str">
        <f t="shared" si="23"/>
        <v/>
      </c>
      <c r="AU39" s="79" t="str">
        <f t="shared" si="24"/>
        <v>n/s</v>
      </c>
      <c r="AV39" s="78" t="str">
        <f t="shared" si="25"/>
        <v/>
      </c>
      <c r="AW39" s="79" t="str">
        <f t="shared" si="26"/>
        <v>n/s</v>
      </c>
      <c r="AX39" s="99"/>
      <c r="AY39" s="78" t="str">
        <f t="shared" si="27"/>
        <v/>
      </c>
      <c r="AZ39" s="79" t="str">
        <f t="shared" si="28"/>
        <v>n/s</v>
      </c>
      <c r="BA39" s="78" t="str">
        <f t="shared" si="29"/>
        <v/>
      </c>
      <c r="BB39" s="79" t="str">
        <f t="shared" si="30"/>
        <v>n/s</v>
      </c>
      <c r="BC39" s="99"/>
      <c r="BD39" s="78" t="str">
        <f t="shared" si="31"/>
        <v/>
      </c>
      <c r="BE39" s="79" t="str">
        <f t="shared" si="32"/>
        <v>n/s</v>
      </c>
      <c r="BF39" s="78" t="str">
        <f t="shared" si="33"/>
        <v/>
      </c>
      <c r="BG39" s="79" t="str">
        <f t="shared" si="34"/>
        <v>n/s</v>
      </c>
      <c r="BH39" s="99"/>
      <c r="BI39" s="78" t="str">
        <f t="shared" si="35"/>
        <v/>
      </c>
      <c r="BJ39" s="79" t="str">
        <f t="shared" si="36"/>
        <v>n/s</v>
      </c>
      <c r="BK39" s="78" t="str">
        <f t="shared" si="37"/>
        <v/>
      </c>
      <c r="BL39" s="79" t="str">
        <f t="shared" si="38"/>
        <v>n/s</v>
      </c>
      <c r="BM39" s="99"/>
      <c r="BN39" s="78" t="str">
        <f t="shared" si="39"/>
        <v/>
      </c>
      <c r="BO39" s="79" t="str">
        <f t="shared" si="40"/>
        <v>n/s</v>
      </c>
      <c r="BP39" s="78" t="str">
        <f t="shared" si="41"/>
        <v/>
      </c>
      <c r="BQ39" s="79" t="str">
        <f t="shared" si="42"/>
        <v>n/s</v>
      </c>
      <c r="BR39" s="99"/>
      <c r="BS39" s="78" t="str">
        <f t="shared" si="43"/>
        <v/>
      </c>
      <c r="BT39" s="79" t="str">
        <f t="shared" si="44"/>
        <v>n/s</v>
      </c>
      <c r="BU39" s="78" t="str">
        <f t="shared" si="45"/>
        <v/>
      </c>
      <c r="BV39" s="79" t="str">
        <f t="shared" si="46"/>
        <v>n/s</v>
      </c>
      <c r="BW39" s="33"/>
      <c r="BX39" s="140">
        <f t="shared" si="47"/>
        <v>0</v>
      </c>
      <c r="BY39" s="81" t="str">
        <f t="shared" si="48"/>
        <v>n/s</v>
      </c>
      <c r="BZ39" s="96">
        <f t="shared" si="49"/>
        <v>0</v>
      </c>
      <c r="CA39" s="83">
        <v>35</v>
      </c>
      <c r="CB39" s="83">
        <f t="shared" si="100"/>
        <v>-7</v>
      </c>
      <c r="CC39" s="81" t="str">
        <f t="shared" si="50"/>
        <v>n/s</v>
      </c>
      <c r="CD39" s="96">
        <f t="shared" si="51"/>
        <v>0</v>
      </c>
      <c r="CE39" s="82">
        <f t="shared" si="52"/>
        <v>0</v>
      </c>
      <c r="CF39" s="111">
        <f t="shared" si="53"/>
        <v>28</v>
      </c>
      <c r="CG39" s="112">
        <f t="shared" si="54"/>
        <v>0</v>
      </c>
      <c r="CH39" s="83">
        <v>35</v>
      </c>
      <c r="CI39" s="83">
        <f t="shared" si="101"/>
        <v>-17</v>
      </c>
      <c r="CJ39" s="81" t="str">
        <f t="shared" si="55"/>
        <v>n/s</v>
      </c>
      <c r="CK39" s="96">
        <f t="shared" si="117"/>
        <v>0</v>
      </c>
      <c r="CL39" s="82">
        <f t="shared" si="56"/>
        <v>0</v>
      </c>
      <c r="CM39" s="111">
        <f t="shared" si="57"/>
        <v>28</v>
      </c>
      <c r="CN39" s="112">
        <f t="shared" si="58"/>
        <v>0</v>
      </c>
      <c r="CO39" s="83">
        <v>35</v>
      </c>
      <c r="CP39" s="83">
        <f t="shared" si="103"/>
        <v>-15</v>
      </c>
      <c r="CQ39" s="81" t="str">
        <f t="shared" si="59"/>
        <v>n/s</v>
      </c>
      <c r="CR39" s="96">
        <f t="shared" si="60"/>
        <v>0</v>
      </c>
      <c r="CS39" s="82">
        <f t="shared" si="61"/>
        <v>0</v>
      </c>
      <c r="CT39" s="111">
        <f t="shared" si="62"/>
        <v>28</v>
      </c>
      <c r="CU39" s="112">
        <f t="shared" si="63"/>
        <v>0</v>
      </c>
      <c r="CV39" s="83">
        <v>35</v>
      </c>
      <c r="CW39" s="83">
        <f t="shared" si="104"/>
        <v>-11</v>
      </c>
      <c r="CX39" s="81" t="str">
        <f t="shared" si="64"/>
        <v>n/s</v>
      </c>
      <c r="CY39" s="96">
        <f t="shared" si="65"/>
        <v>0</v>
      </c>
      <c r="CZ39" s="82">
        <f t="shared" si="66"/>
        <v>0</v>
      </c>
      <c r="DA39" s="111">
        <f t="shared" si="67"/>
        <v>28</v>
      </c>
      <c r="DB39" s="112">
        <f t="shared" si="68"/>
        <v>0</v>
      </c>
      <c r="DC39" s="83">
        <v>35</v>
      </c>
      <c r="DD39" s="83">
        <f t="shared" si="105"/>
        <v>-13</v>
      </c>
      <c r="DE39" s="81" t="str">
        <f t="shared" si="69"/>
        <v>n/s</v>
      </c>
      <c r="DF39" s="96">
        <f t="shared" si="70"/>
        <v>0</v>
      </c>
      <c r="DG39" s="82">
        <f t="shared" si="71"/>
        <v>0</v>
      </c>
      <c r="DH39" s="111">
        <f t="shared" si="72"/>
        <v>28</v>
      </c>
      <c r="DI39" s="112">
        <f t="shared" si="73"/>
        <v>0</v>
      </c>
      <c r="DJ39" s="83">
        <v>35</v>
      </c>
      <c r="DK39" s="83">
        <f t="shared" si="106"/>
        <v>-12</v>
      </c>
      <c r="DL39" s="81" t="str">
        <f t="shared" si="74"/>
        <v>n/s</v>
      </c>
      <c r="DM39" s="96">
        <f t="shared" si="75"/>
        <v>0</v>
      </c>
      <c r="DN39" s="82">
        <f t="shared" si="76"/>
        <v>0</v>
      </c>
      <c r="DO39" s="111">
        <f t="shared" si="77"/>
        <v>30</v>
      </c>
      <c r="DP39" s="112">
        <f t="shared" si="78"/>
        <v>0</v>
      </c>
      <c r="DQ39" s="112">
        <v>35</v>
      </c>
      <c r="DR39" s="83">
        <f t="shared" si="107"/>
        <v>-10</v>
      </c>
      <c r="DS39" s="81" t="str">
        <f t="shared" si="79"/>
        <v>n/s</v>
      </c>
      <c r="DT39" s="82">
        <f t="shared" si="108"/>
        <v>0</v>
      </c>
      <c r="DU39" s="82">
        <f t="shared" si="80"/>
        <v>0</v>
      </c>
      <c r="DV39" s="84">
        <f t="shared" si="81"/>
        <v>30</v>
      </c>
      <c r="DW39" s="112">
        <f t="shared" si="82"/>
        <v>0</v>
      </c>
      <c r="DX39" s="83">
        <v>35</v>
      </c>
      <c r="DY39" s="83">
        <f t="shared" si="109"/>
        <v>-10</v>
      </c>
      <c r="DZ39" s="81" t="str">
        <f t="shared" si="83"/>
        <v>n/s</v>
      </c>
      <c r="EA39" s="96">
        <f t="shared" si="110"/>
        <v>0</v>
      </c>
      <c r="EB39" s="82" t="str">
        <f t="shared" si="84"/>
        <v xml:space="preserve"> </v>
      </c>
      <c r="EC39" s="84" t="str">
        <f t="shared" si="85"/>
        <v xml:space="preserve"> </v>
      </c>
      <c r="ED39" s="112" t="str">
        <f t="shared" si="86"/>
        <v xml:space="preserve"> </v>
      </c>
      <c r="EE39" s="83">
        <v>35</v>
      </c>
      <c r="EF39" s="83">
        <f t="shared" si="111"/>
        <v>-34</v>
      </c>
      <c r="EG39" s="81" t="str">
        <f t="shared" si="87"/>
        <v>n/s</v>
      </c>
      <c r="EH39" s="96">
        <f t="shared" si="112"/>
        <v>0</v>
      </c>
      <c r="EI39" s="82" t="str">
        <f t="shared" si="88"/>
        <v xml:space="preserve"> </v>
      </c>
      <c r="EJ39" s="84" t="str">
        <f t="shared" si="89"/>
        <v xml:space="preserve"> </v>
      </c>
      <c r="EK39" s="112" t="str">
        <f t="shared" si="90"/>
        <v xml:space="preserve"> </v>
      </c>
      <c r="EL39" s="83">
        <v>35</v>
      </c>
      <c r="EM39" s="83">
        <f t="shared" si="113"/>
        <v>-34</v>
      </c>
      <c r="EN39" s="86">
        <f t="shared" si="91"/>
        <v>-99</v>
      </c>
      <c r="EO39" s="65"/>
      <c r="EP39" s="87">
        <f t="shared" si="92"/>
        <v>-99</v>
      </c>
      <c r="EQ39" s="88">
        <f t="shared" si="93"/>
        <v>30</v>
      </c>
      <c r="ER39" s="89">
        <f t="shared" si="94"/>
        <v>177</v>
      </c>
      <c r="ES39" s="90">
        <f t="shared" si="95"/>
        <v>-99</v>
      </c>
      <c r="ET39" s="91">
        <v>35</v>
      </c>
      <c r="EU39" s="91">
        <v>1</v>
      </c>
      <c r="EV39" s="84">
        <f t="shared" si="96"/>
        <v>30</v>
      </c>
      <c r="EW39" s="141">
        <f t="shared" si="97"/>
        <v>0</v>
      </c>
      <c r="EX39" s="93">
        <f t="shared" si="98"/>
        <v>0</v>
      </c>
    </row>
    <row r="40" spans="1:154" s="98" customFormat="1" ht="12.75" hidden="1" customHeight="1">
      <c r="A40" s="66">
        <v>32</v>
      </c>
      <c r="B40" s="48"/>
      <c r="C40" s="123"/>
      <c r="D40" s="123"/>
      <c r="E40" s="123"/>
      <c r="F40" s="124"/>
      <c r="G40" s="124"/>
      <c r="H40" s="124"/>
      <c r="I40" s="125"/>
      <c r="J40" s="113"/>
      <c r="K40" s="114"/>
      <c r="L40" s="114"/>
      <c r="M40" s="48"/>
      <c r="N40" s="48"/>
      <c r="O40" s="122"/>
      <c r="P40" s="94"/>
      <c r="Q40" s="73">
        <f t="shared" si="2"/>
        <v>0</v>
      </c>
      <c r="R40" s="73">
        <f t="shared" si="3"/>
        <v>0</v>
      </c>
      <c r="S40" s="74" t="s">
        <v>103</v>
      </c>
      <c r="T40" s="74"/>
      <c r="U40" s="140"/>
      <c r="V40" s="76">
        <f t="shared" si="4"/>
        <v>1.1056266554125818</v>
      </c>
      <c r="W40" s="76">
        <f t="shared" si="5"/>
        <v>1.0921832629055259</v>
      </c>
      <c r="X40" s="76">
        <f t="shared" si="6"/>
        <v>1.0780012224585218</v>
      </c>
      <c r="Y40" s="99"/>
      <c r="Z40" s="78" t="str">
        <f t="shared" si="7"/>
        <v/>
      </c>
      <c r="AA40" s="79" t="str">
        <f t="shared" si="8"/>
        <v>n/s</v>
      </c>
      <c r="AB40" s="78" t="str">
        <f t="shared" si="9"/>
        <v/>
      </c>
      <c r="AC40" s="79" t="str">
        <f t="shared" si="10"/>
        <v>n/s</v>
      </c>
      <c r="AD40" s="99"/>
      <c r="AE40" s="78" t="str">
        <f t="shared" si="11"/>
        <v/>
      </c>
      <c r="AF40" s="79" t="str">
        <f t="shared" si="12"/>
        <v>n/s</v>
      </c>
      <c r="AG40" s="78" t="str">
        <f t="shared" si="13"/>
        <v/>
      </c>
      <c r="AH40" s="79" t="str">
        <f t="shared" si="14"/>
        <v>n/s</v>
      </c>
      <c r="AI40" s="99"/>
      <c r="AJ40" s="78" t="str">
        <f t="shared" si="15"/>
        <v/>
      </c>
      <c r="AK40" s="79" t="str">
        <f t="shared" si="16"/>
        <v>n/s</v>
      </c>
      <c r="AL40" s="78" t="str">
        <f t="shared" si="17"/>
        <v/>
      </c>
      <c r="AM40" s="79" t="str">
        <f t="shared" si="18"/>
        <v>n/s</v>
      </c>
      <c r="AN40" s="99"/>
      <c r="AO40" s="78" t="str">
        <f t="shared" si="19"/>
        <v/>
      </c>
      <c r="AP40" s="79" t="str">
        <f t="shared" si="20"/>
        <v>n/s</v>
      </c>
      <c r="AQ40" s="78" t="str">
        <f t="shared" si="21"/>
        <v/>
      </c>
      <c r="AR40" s="79" t="str">
        <f t="shared" si="22"/>
        <v>n/s</v>
      </c>
      <c r="AS40" s="99"/>
      <c r="AT40" s="78" t="str">
        <f t="shared" si="23"/>
        <v/>
      </c>
      <c r="AU40" s="79" t="str">
        <f t="shared" si="24"/>
        <v>n/s</v>
      </c>
      <c r="AV40" s="78" t="str">
        <f t="shared" si="25"/>
        <v/>
      </c>
      <c r="AW40" s="79" t="str">
        <f t="shared" si="26"/>
        <v>n/s</v>
      </c>
      <c r="AX40" s="99"/>
      <c r="AY40" s="78" t="str">
        <f t="shared" si="27"/>
        <v/>
      </c>
      <c r="AZ40" s="79" t="str">
        <f t="shared" si="28"/>
        <v>n/s</v>
      </c>
      <c r="BA40" s="78" t="str">
        <f t="shared" si="29"/>
        <v/>
      </c>
      <c r="BB40" s="79" t="str">
        <f t="shared" si="30"/>
        <v>n/s</v>
      </c>
      <c r="BC40" s="99"/>
      <c r="BD40" s="78" t="str">
        <f t="shared" si="31"/>
        <v/>
      </c>
      <c r="BE40" s="79" t="str">
        <f t="shared" si="32"/>
        <v>n/s</v>
      </c>
      <c r="BF40" s="78" t="str">
        <f t="shared" si="33"/>
        <v/>
      </c>
      <c r="BG40" s="79" t="str">
        <f t="shared" si="34"/>
        <v>n/s</v>
      </c>
      <c r="BH40" s="99"/>
      <c r="BI40" s="78" t="str">
        <f t="shared" si="35"/>
        <v/>
      </c>
      <c r="BJ40" s="79" t="str">
        <f t="shared" si="36"/>
        <v>n/s</v>
      </c>
      <c r="BK40" s="78" t="str">
        <f t="shared" si="37"/>
        <v/>
      </c>
      <c r="BL40" s="79" t="str">
        <f t="shared" si="38"/>
        <v>n/s</v>
      </c>
      <c r="BM40" s="99"/>
      <c r="BN40" s="78" t="str">
        <f t="shared" si="39"/>
        <v/>
      </c>
      <c r="BO40" s="79" t="str">
        <f t="shared" si="40"/>
        <v>n/s</v>
      </c>
      <c r="BP40" s="78" t="str">
        <f t="shared" si="41"/>
        <v/>
      </c>
      <c r="BQ40" s="79" t="str">
        <f t="shared" si="42"/>
        <v>n/s</v>
      </c>
      <c r="BR40" s="99"/>
      <c r="BS40" s="78" t="str">
        <f t="shared" si="43"/>
        <v/>
      </c>
      <c r="BT40" s="79" t="str">
        <f t="shared" si="44"/>
        <v>n/s</v>
      </c>
      <c r="BU40" s="78" t="str">
        <f t="shared" si="45"/>
        <v/>
      </c>
      <c r="BV40" s="79" t="str">
        <f t="shared" si="46"/>
        <v>n/s</v>
      </c>
      <c r="BW40" s="33"/>
      <c r="BX40" s="140">
        <f t="shared" si="47"/>
        <v>0</v>
      </c>
      <c r="BY40" s="81" t="str">
        <f t="shared" si="48"/>
        <v>n/s</v>
      </c>
      <c r="BZ40" s="96">
        <f t="shared" si="49"/>
        <v>0</v>
      </c>
      <c r="CA40" s="83">
        <v>36</v>
      </c>
      <c r="CB40" s="83">
        <f t="shared" si="100"/>
        <v>-8</v>
      </c>
      <c r="CC40" s="81" t="str">
        <f t="shared" si="50"/>
        <v>n/s</v>
      </c>
      <c r="CD40" s="96">
        <f t="shared" si="51"/>
        <v>0</v>
      </c>
      <c r="CE40" s="82">
        <f t="shared" si="52"/>
        <v>0</v>
      </c>
      <c r="CF40" s="111">
        <f t="shared" si="53"/>
        <v>28</v>
      </c>
      <c r="CG40" s="112">
        <f t="shared" si="54"/>
        <v>0</v>
      </c>
      <c r="CH40" s="83">
        <v>36</v>
      </c>
      <c r="CI40" s="83">
        <f t="shared" si="101"/>
        <v>-18</v>
      </c>
      <c r="CJ40" s="81" t="str">
        <f t="shared" si="55"/>
        <v>n/s</v>
      </c>
      <c r="CK40" s="96">
        <f t="shared" si="117"/>
        <v>0</v>
      </c>
      <c r="CL40" s="82">
        <f t="shared" si="56"/>
        <v>0</v>
      </c>
      <c r="CM40" s="111">
        <f t="shared" si="57"/>
        <v>28</v>
      </c>
      <c r="CN40" s="112">
        <f t="shared" si="58"/>
        <v>0</v>
      </c>
      <c r="CO40" s="83">
        <v>36</v>
      </c>
      <c r="CP40" s="83">
        <f t="shared" si="103"/>
        <v>-16</v>
      </c>
      <c r="CQ40" s="81" t="str">
        <f t="shared" si="59"/>
        <v>n/s</v>
      </c>
      <c r="CR40" s="96">
        <f t="shared" si="60"/>
        <v>0</v>
      </c>
      <c r="CS40" s="82">
        <f t="shared" si="61"/>
        <v>0</v>
      </c>
      <c r="CT40" s="111">
        <f t="shared" si="62"/>
        <v>28</v>
      </c>
      <c r="CU40" s="112">
        <f t="shared" si="63"/>
        <v>0</v>
      </c>
      <c r="CV40" s="83">
        <v>36</v>
      </c>
      <c r="CW40" s="83">
        <f t="shared" si="104"/>
        <v>-12</v>
      </c>
      <c r="CX40" s="81" t="str">
        <f t="shared" si="64"/>
        <v>n/s</v>
      </c>
      <c r="CY40" s="96">
        <f t="shared" si="65"/>
        <v>0</v>
      </c>
      <c r="CZ40" s="82">
        <f t="shared" si="66"/>
        <v>0</v>
      </c>
      <c r="DA40" s="111">
        <f t="shared" si="67"/>
        <v>28</v>
      </c>
      <c r="DB40" s="112">
        <f t="shared" si="68"/>
        <v>0</v>
      </c>
      <c r="DC40" s="83">
        <v>36</v>
      </c>
      <c r="DD40" s="83">
        <f t="shared" si="105"/>
        <v>-14</v>
      </c>
      <c r="DE40" s="81" t="str">
        <f t="shared" si="69"/>
        <v>n/s</v>
      </c>
      <c r="DF40" s="96">
        <f t="shared" si="70"/>
        <v>0</v>
      </c>
      <c r="DG40" s="82">
        <f t="shared" si="71"/>
        <v>0</v>
      </c>
      <c r="DH40" s="111">
        <f t="shared" si="72"/>
        <v>28</v>
      </c>
      <c r="DI40" s="112">
        <f t="shared" si="73"/>
        <v>0</v>
      </c>
      <c r="DJ40" s="83">
        <v>36</v>
      </c>
      <c r="DK40" s="83">
        <f t="shared" si="106"/>
        <v>-13</v>
      </c>
      <c r="DL40" s="81" t="str">
        <f t="shared" si="74"/>
        <v>n/s</v>
      </c>
      <c r="DM40" s="96">
        <f t="shared" si="75"/>
        <v>0</v>
      </c>
      <c r="DN40" s="82">
        <f t="shared" si="76"/>
        <v>0</v>
      </c>
      <c r="DO40" s="111">
        <f t="shared" si="77"/>
        <v>30</v>
      </c>
      <c r="DP40" s="112">
        <f t="shared" si="78"/>
        <v>0</v>
      </c>
      <c r="DQ40" s="112">
        <v>36</v>
      </c>
      <c r="DR40" s="83">
        <f t="shared" si="107"/>
        <v>-11</v>
      </c>
      <c r="DS40" s="81" t="str">
        <f t="shared" si="79"/>
        <v>n/s</v>
      </c>
      <c r="DT40" s="82">
        <f t="shared" si="108"/>
        <v>0</v>
      </c>
      <c r="DU40" s="82">
        <f t="shared" si="80"/>
        <v>0</v>
      </c>
      <c r="DV40" s="84">
        <f t="shared" si="81"/>
        <v>30</v>
      </c>
      <c r="DW40" s="112">
        <f t="shared" si="82"/>
        <v>0</v>
      </c>
      <c r="DX40" s="83">
        <v>36</v>
      </c>
      <c r="DY40" s="83">
        <f t="shared" si="109"/>
        <v>-11</v>
      </c>
      <c r="DZ40" s="81" t="str">
        <f t="shared" si="83"/>
        <v>n/s</v>
      </c>
      <c r="EA40" s="96">
        <f t="shared" si="110"/>
        <v>0</v>
      </c>
      <c r="EB40" s="82" t="str">
        <f t="shared" si="84"/>
        <v xml:space="preserve"> </v>
      </c>
      <c r="EC40" s="84" t="str">
        <f t="shared" si="85"/>
        <v xml:space="preserve"> </v>
      </c>
      <c r="ED40" s="112" t="str">
        <f t="shared" si="86"/>
        <v xml:space="preserve"> </v>
      </c>
      <c r="EE40" s="83">
        <v>36</v>
      </c>
      <c r="EF40" s="83">
        <f t="shared" si="111"/>
        <v>-35</v>
      </c>
      <c r="EG40" s="81" t="str">
        <f t="shared" si="87"/>
        <v>n/s</v>
      </c>
      <c r="EH40" s="96">
        <f t="shared" si="112"/>
        <v>0</v>
      </c>
      <c r="EI40" s="82" t="str">
        <f t="shared" si="88"/>
        <v xml:space="preserve"> </v>
      </c>
      <c r="EJ40" s="84" t="str">
        <f t="shared" si="89"/>
        <v xml:space="preserve"> </v>
      </c>
      <c r="EK40" s="112" t="str">
        <f t="shared" si="90"/>
        <v xml:space="preserve"> </v>
      </c>
      <c r="EL40" s="83">
        <v>36</v>
      </c>
      <c r="EM40" s="83">
        <f t="shared" si="113"/>
        <v>-35</v>
      </c>
      <c r="EN40" s="86">
        <f t="shared" si="91"/>
        <v>-99</v>
      </c>
      <c r="EO40" s="65"/>
      <c r="EP40" s="87">
        <f t="shared" si="92"/>
        <v>-99</v>
      </c>
      <c r="EQ40" s="88">
        <f t="shared" si="93"/>
        <v>30</v>
      </c>
      <c r="ER40" s="89">
        <f t="shared" si="94"/>
        <v>177</v>
      </c>
      <c r="ES40" s="90">
        <f t="shared" si="95"/>
        <v>-99</v>
      </c>
      <c r="ET40" s="91">
        <v>36</v>
      </c>
      <c r="EU40" s="91">
        <v>1</v>
      </c>
      <c r="EV40" s="84">
        <f t="shared" si="96"/>
        <v>30</v>
      </c>
      <c r="EW40" s="141">
        <f t="shared" si="97"/>
        <v>0</v>
      </c>
      <c r="EX40" s="93">
        <f t="shared" si="98"/>
        <v>0</v>
      </c>
    </row>
    <row r="41" spans="1:154" s="98" customFormat="1" ht="12.75" hidden="1" customHeight="1">
      <c r="A41" s="142">
        <v>37</v>
      </c>
      <c r="B41" s="143"/>
      <c r="C41" s="67"/>
      <c r="D41" s="67"/>
      <c r="E41" s="67"/>
      <c r="F41" s="67"/>
      <c r="G41" s="67"/>
      <c r="H41" s="67"/>
      <c r="I41" s="68"/>
      <c r="J41" s="113"/>
      <c r="K41" s="114"/>
      <c r="L41" s="113"/>
      <c r="M41" s="115"/>
      <c r="N41" s="115"/>
      <c r="O41" s="144"/>
      <c r="P41" s="144"/>
      <c r="Q41" s="73">
        <f t="shared" si="2"/>
        <v>0</v>
      </c>
      <c r="R41" s="73">
        <f t="shared" si="3"/>
        <v>0</v>
      </c>
      <c r="S41" s="74" t="s">
        <v>103</v>
      </c>
      <c r="T41" s="74"/>
      <c r="U41" s="140"/>
      <c r="V41" s="76">
        <f t="shared" si="4"/>
        <v>1.1056266554125818</v>
      </c>
      <c r="W41" s="76">
        <f t="shared" si="5"/>
        <v>1.0921832629055259</v>
      </c>
      <c r="X41" s="76">
        <f t="shared" si="6"/>
        <v>1.0780012224585218</v>
      </c>
      <c r="Y41" s="99"/>
      <c r="Z41" s="78" t="str">
        <f t="shared" si="7"/>
        <v/>
      </c>
      <c r="AA41" s="79" t="str">
        <f t="shared" si="8"/>
        <v>n/s</v>
      </c>
      <c r="AB41" s="78" t="str">
        <f t="shared" si="9"/>
        <v/>
      </c>
      <c r="AC41" s="79" t="str">
        <f t="shared" si="10"/>
        <v>n/s</v>
      </c>
      <c r="AD41" s="99"/>
      <c r="AE41" s="78" t="str">
        <f t="shared" si="11"/>
        <v/>
      </c>
      <c r="AF41" s="79" t="str">
        <f t="shared" si="12"/>
        <v>n/s</v>
      </c>
      <c r="AG41" s="78" t="str">
        <f t="shared" si="13"/>
        <v/>
      </c>
      <c r="AH41" s="79" t="str">
        <f t="shared" si="14"/>
        <v>n/s</v>
      </c>
      <c r="AI41" s="99"/>
      <c r="AJ41" s="78" t="str">
        <f t="shared" si="15"/>
        <v/>
      </c>
      <c r="AK41" s="79" t="str">
        <f t="shared" si="16"/>
        <v>n/s</v>
      </c>
      <c r="AL41" s="78" t="str">
        <f t="shared" si="17"/>
        <v/>
      </c>
      <c r="AM41" s="79" t="str">
        <f t="shared" si="18"/>
        <v>n/s</v>
      </c>
      <c r="AN41" s="99"/>
      <c r="AO41" s="78" t="str">
        <f t="shared" si="19"/>
        <v/>
      </c>
      <c r="AP41" s="79" t="str">
        <f t="shared" si="20"/>
        <v>n/s</v>
      </c>
      <c r="AQ41" s="78" t="str">
        <f t="shared" si="21"/>
        <v/>
      </c>
      <c r="AR41" s="79" t="str">
        <f t="shared" si="22"/>
        <v>n/s</v>
      </c>
      <c r="AS41" s="99"/>
      <c r="AT41" s="78" t="str">
        <f t="shared" si="23"/>
        <v/>
      </c>
      <c r="AU41" s="79" t="str">
        <f t="shared" si="24"/>
        <v>n/s</v>
      </c>
      <c r="AV41" s="78" t="str">
        <f t="shared" si="25"/>
        <v/>
      </c>
      <c r="AW41" s="79" t="str">
        <f t="shared" si="26"/>
        <v>n/s</v>
      </c>
      <c r="AX41" s="99"/>
      <c r="AY41" s="78" t="str">
        <f t="shared" si="27"/>
        <v/>
      </c>
      <c r="AZ41" s="79" t="str">
        <f t="shared" si="28"/>
        <v>n/s</v>
      </c>
      <c r="BA41" s="78" t="str">
        <f t="shared" si="29"/>
        <v/>
      </c>
      <c r="BB41" s="79" t="str">
        <f t="shared" si="30"/>
        <v>n/s</v>
      </c>
      <c r="BC41" s="99"/>
      <c r="BD41" s="78" t="str">
        <f t="shared" si="31"/>
        <v/>
      </c>
      <c r="BE41" s="79" t="str">
        <f t="shared" si="32"/>
        <v>n/s</v>
      </c>
      <c r="BF41" s="78" t="str">
        <f t="shared" si="33"/>
        <v/>
      </c>
      <c r="BG41" s="79" t="str">
        <f t="shared" si="34"/>
        <v>n/s</v>
      </c>
      <c r="BH41" s="99"/>
      <c r="BI41" s="78" t="str">
        <f t="shared" si="35"/>
        <v/>
      </c>
      <c r="BJ41" s="79" t="str">
        <f t="shared" si="36"/>
        <v>n/s</v>
      </c>
      <c r="BK41" s="78" t="str">
        <f t="shared" si="37"/>
        <v/>
      </c>
      <c r="BL41" s="79" t="str">
        <f t="shared" si="38"/>
        <v>n/s</v>
      </c>
      <c r="BM41" s="99"/>
      <c r="BN41" s="78" t="str">
        <f t="shared" si="39"/>
        <v/>
      </c>
      <c r="BO41" s="79" t="str">
        <f t="shared" si="40"/>
        <v>n/s</v>
      </c>
      <c r="BP41" s="78" t="str">
        <f t="shared" si="41"/>
        <v/>
      </c>
      <c r="BQ41" s="79" t="str">
        <f t="shared" si="42"/>
        <v>n/s</v>
      </c>
      <c r="BR41" s="99"/>
      <c r="BS41" s="78" t="str">
        <f t="shared" si="43"/>
        <v/>
      </c>
      <c r="BT41" s="79" t="str">
        <f t="shared" si="44"/>
        <v>n/s</v>
      </c>
      <c r="BU41" s="78" t="str">
        <f t="shared" si="45"/>
        <v/>
      </c>
      <c r="BV41" s="79" t="str">
        <f t="shared" si="46"/>
        <v>n/s</v>
      </c>
      <c r="BW41" s="33"/>
      <c r="BX41" s="140">
        <f t="shared" si="47"/>
        <v>0</v>
      </c>
      <c r="BY41" s="81" t="str">
        <f t="shared" si="48"/>
        <v>n/s</v>
      </c>
      <c r="BZ41" s="96">
        <f t="shared" si="49"/>
        <v>0</v>
      </c>
      <c r="CA41" s="83">
        <v>37</v>
      </c>
      <c r="CB41" s="83">
        <f t="shared" si="100"/>
        <v>-9</v>
      </c>
      <c r="CC41" s="81" t="str">
        <f t="shared" si="50"/>
        <v>n/s</v>
      </c>
      <c r="CD41" s="96">
        <f t="shared" si="51"/>
        <v>0</v>
      </c>
      <c r="CE41" s="82">
        <f t="shared" si="52"/>
        <v>0</v>
      </c>
      <c r="CF41" s="111">
        <f t="shared" si="53"/>
        <v>28</v>
      </c>
      <c r="CG41" s="112">
        <f t="shared" si="54"/>
        <v>0</v>
      </c>
      <c r="CH41" s="83">
        <v>37</v>
      </c>
      <c r="CI41" s="83">
        <f t="shared" si="101"/>
        <v>-19</v>
      </c>
      <c r="CJ41" s="81" t="str">
        <f t="shared" si="55"/>
        <v>n/s</v>
      </c>
      <c r="CK41" s="96">
        <f t="shared" si="117"/>
        <v>0</v>
      </c>
      <c r="CL41" s="82">
        <f t="shared" si="56"/>
        <v>0</v>
      </c>
      <c r="CM41" s="111">
        <f t="shared" si="57"/>
        <v>28</v>
      </c>
      <c r="CN41" s="112">
        <f t="shared" si="58"/>
        <v>0</v>
      </c>
      <c r="CO41" s="83">
        <v>37</v>
      </c>
      <c r="CP41" s="83">
        <f t="shared" si="103"/>
        <v>-17</v>
      </c>
      <c r="CQ41" s="81" t="str">
        <f t="shared" si="59"/>
        <v>n/s</v>
      </c>
      <c r="CR41" s="96">
        <f t="shared" si="60"/>
        <v>0</v>
      </c>
      <c r="CS41" s="82">
        <f t="shared" si="61"/>
        <v>0</v>
      </c>
      <c r="CT41" s="111">
        <f t="shared" si="62"/>
        <v>28</v>
      </c>
      <c r="CU41" s="112">
        <f t="shared" si="63"/>
        <v>0</v>
      </c>
      <c r="CV41" s="83">
        <v>37</v>
      </c>
      <c r="CW41" s="83">
        <f t="shared" si="104"/>
        <v>-13</v>
      </c>
      <c r="CX41" s="81" t="str">
        <f t="shared" si="64"/>
        <v>n/s</v>
      </c>
      <c r="CY41" s="96">
        <f t="shared" si="65"/>
        <v>0</v>
      </c>
      <c r="CZ41" s="82">
        <f t="shared" si="66"/>
        <v>0</v>
      </c>
      <c r="DA41" s="111">
        <f t="shared" si="67"/>
        <v>28</v>
      </c>
      <c r="DB41" s="112">
        <f t="shared" si="68"/>
        <v>0</v>
      </c>
      <c r="DC41" s="83">
        <v>37</v>
      </c>
      <c r="DD41" s="83">
        <f t="shared" si="105"/>
        <v>-15</v>
      </c>
      <c r="DE41" s="81" t="str">
        <f t="shared" si="69"/>
        <v>n/s</v>
      </c>
      <c r="DF41" s="96">
        <f t="shared" si="70"/>
        <v>0</v>
      </c>
      <c r="DG41" s="82">
        <f t="shared" si="71"/>
        <v>0</v>
      </c>
      <c r="DH41" s="111">
        <f t="shared" si="72"/>
        <v>28</v>
      </c>
      <c r="DI41" s="112">
        <f t="shared" si="73"/>
        <v>0</v>
      </c>
      <c r="DJ41" s="83">
        <v>37</v>
      </c>
      <c r="DK41" s="83">
        <f t="shared" si="106"/>
        <v>-14</v>
      </c>
      <c r="DL41" s="81" t="str">
        <f t="shared" si="74"/>
        <v>n/s</v>
      </c>
      <c r="DM41" s="96">
        <f t="shared" si="75"/>
        <v>0</v>
      </c>
      <c r="DN41" s="82">
        <f t="shared" si="76"/>
        <v>0</v>
      </c>
      <c r="DO41" s="111">
        <f t="shared" si="77"/>
        <v>30</v>
      </c>
      <c r="DP41" s="112">
        <f t="shared" si="78"/>
        <v>0</v>
      </c>
      <c r="DQ41" s="112">
        <v>37</v>
      </c>
      <c r="DR41" s="83">
        <f t="shared" si="107"/>
        <v>-12</v>
      </c>
      <c r="DS41" s="81" t="str">
        <f t="shared" si="79"/>
        <v>n/s</v>
      </c>
      <c r="DT41" s="82">
        <f t="shared" si="108"/>
        <v>0</v>
      </c>
      <c r="DU41" s="82">
        <f t="shared" si="80"/>
        <v>0</v>
      </c>
      <c r="DV41" s="84">
        <f t="shared" si="81"/>
        <v>30</v>
      </c>
      <c r="DW41" s="112">
        <f t="shared" si="82"/>
        <v>0</v>
      </c>
      <c r="DX41" s="83">
        <v>37</v>
      </c>
      <c r="DY41" s="83">
        <f t="shared" si="109"/>
        <v>-12</v>
      </c>
      <c r="DZ41" s="81" t="str">
        <f t="shared" si="83"/>
        <v>n/s</v>
      </c>
      <c r="EA41" s="96">
        <f t="shared" si="110"/>
        <v>0</v>
      </c>
      <c r="EB41" s="82" t="str">
        <f t="shared" si="84"/>
        <v xml:space="preserve"> </v>
      </c>
      <c r="EC41" s="84" t="str">
        <f t="shared" si="85"/>
        <v xml:space="preserve"> </v>
      </c>
      <c r="ED41" s="112" t="str">
        <f t="shared" si="86"/>
        <v xml:space="preserve"> </v>
      </c>
      <c r="EE41" s="83">
        <v>37</v>
      </c>
      <c r="EF41" s="83">
        <f t="shared" si="111"/>
        <v>-36</v>
      </c>
      <c r="EG41" s="81" t="str">
        <f t="shared" si="87"/>
        <v>n/s</v>
      </c>
      <c r="EH41" s="96">
        <f t="shared" si="112"/>
        <v>0</v>
      </c>
      <c r="EI41" s="82" t="str">
        <f t="shared" si="88"/>
        <v xml:space="preserve"> </v>
      </c>
      <c r="EJ41" s="84" t="str">
        <f t="shared" si="89"/>
        <v xml:space="preserve"> </v>
      </c>
      <c r="EK41" s="112" t="str">
        <f t="shared" si="90"/>
        <v xml:space="preserve"> </v>
      </c>
      <c r="EL41" s="83">
        <v>37</v>
      </c>
      <c r="EM41" s="83">
        <f t="shared" si="113"/>
        <v>-36</v>
      </c>
      <c r="EN41" s="86">
        <f t="shared" si="91"/>
        <v>-99</v>
      </c>
      <c r="EO41" s="65"/>
      <c r="EP41" s="87">
        <f t="shared" si="92"/>
        <v>-99</v>
      </c>
      <c r="EQ41" s="88">
        <f t="shared" si="93"/>
        <v>30</v>
      </c>
      <c r="ER41" s="89">
        <f t="shared" si="94"/>
        <v>177</v>
      </c>
      <c r="ES41" s="90">
        <f t="shared" si="95"/>
        <v>-99</v>
      </c>
      <c r="ET41" s="91">
        <v>37</v>
      </c>
      <c r="EU41" s="91">
        <v>1</v>
      </c>
      <c r="EV41" s="84">
        <f t="shared" si="96"/>
        <v>30</v>
      </c>
      <c r="EW41" s="141">
        <f t="shared" si="97"/>
        <v>0</v>
      </c>
      <c r="EX41" s="93">
        <f t="shared" si="98"/>
        <v>0</v>
      </c>
    </row>
    <row r="42" spans="1:154" s="98" customFormat="1" ht="12.75" hidden="1" customHeight="1">
      <c r="A42" s="142">
        <v>38</v>
      </c>
      <c r="B42" s="143"/>
      <c r="C42" s="67"/>
      <c r="D42" s="67"/>
      <c r="E42" s="67"/>
      <c r="F42" s="67"/>
      <c r="G42" s="67"/>
      <c r="H42" s="67"/>
      <c r="I42" s="68"/>
      <c r="J42" s="113"/>
      <c r="K42" s="114"/>
      <c r="L42" s="113"/>
      <c r="M42" s="71"/>
      <c r="N42" s="143"/>
      <c r="O42" s="144"/>
      <c r="P42" s="144"/>
      <c r="Q42" s="73">
        <f t="shared" si="2"/>
        <v>0</v>
      </c>
      <c r="R42" s="73">
        <f t="shared" si="3"/>
        <v>0</v>
      </c>
      <c r="S42" s="74"/>
      <c r="T42" s="74"/>
      <c r="U42" s="140"/>
      <c r="V42" s="76">
        <f t="shared" si="4"/>
        <v>1.1056266554125818</v>
      </c>
      <c r="W42" s="76">
        <f t="shared" si="5"/>
        <v>1.0921832629055259</v>
      </c>
      <c r="X42" s="76">
        <f t="shared" si="6"/>
        <v>1.0780012224585218</v>
      </c>
      <c r="Y42" s="99"/>
      <c r="Z42" s="78" t="str">
        <f t="shared" si="7"/>
        <v/>
      </c>
      <c r="AA42" s="79" t="str">
        <f t="shared" si="8"/>
        <v>n/s</v>
      </c>
      <c r="AB42" s="78" t="str">
        <f t="shared" si="9"/>
        <v/>
      </c>
      <c r="AC42" s="79" t="str">
        <f t="shared" si="10"/>
        <v>n/s</v>
      </c>
      <c r="AD42" s="99"/>
      <c r="AE42" s="78" t="str">
        <f t="shared" si="11"/>
        <v/>
      </c>
      <c r="AF42" s="79" t="str">
        <f t="shared" si="12"/>
        <v>n/s</v>
      </c>
      <c r="AG42" s="78" t="str">
        <f t="shared" si="13"/>
        <v/>
      </c>
      <c r="AH42" s="79" t="str">
        <f t="shared" si="14"/>
        <v>n/s</v>
      </c>
      <c r="AI42" s="99"/>
      <c r="AJ42" s="78" t="str">
        <f t="shared" si="15"/>
        <v/>
      </c>
      <c r="AK42" s="79" t="str">
        <f t="shared" si="16"/>
        <v>n/s</v>
      </c>
      <c r="AL42" s="78" t="str">
        <f t="shared" si="17"/>
        <v/>
      </c>
      <c r="AM42" s="79" t="str">
        <f t="shared" si="18"/>
        <v>n/s</v>
      </c>
      <c r="AN42" s="99"/>
      <c r="AO42" s="78" t="str">
        <f t="shared" si="19"/>
        <v/>
      </c>
      <c r="AP42" s="79" t="str">
        <f t="shared" si="20"/>
        <v>n/s</v>
      </c>
      <c r="AQ42" s="78" t="str">
        <f t="shared" si="21"/>
        <v/>
      </c>
      <c r="AR42" s="79" t="str">
        <f t="shared" si="22"/>
        <v>n/s</v>
      </c>
      <c r="AS42" s="99"/>
      <c r="AT42" s="78" t="str">
        <f t="shared" si="23"/>
        <v/>
      </c>
      <c r="AU42" s="79" t="str">
        <f t="shared" si="24"/>
        <v>n/s</v>
      </c>
      <c r="AV42" s="78" t="str">
        <f t="shared" si="25"/>
        <v/>
      </c>
      <c r="AW42" s="79" t="str">
        <f t="shared" si="26"/>
        <v>n/s</v>
      </c>
      <c r="AX42" s="99"/>
      <c r="AY42" s="78" t="str">
        <f t="shared" si="27"/>
        <v/>
      </c>
      <c r="AZ42" s="79" t="str">
        <f t="shared" si="28"/>
        <v>n/s</v>
      </c>
      <c r="BA42" s="78" t="str">
        <f t="shared" si="29"/>
        <v/>
      </c>
      <c r="BB42" s="79" t="str">
        <f t="shared" si="30"/>
        <v>n/s</v>
      </c>
      <c r="BC42" s="99"/>
      <c r="BD42" s="78" t="str">
        <f t="shared" si="31"/>
        <v/>
      </c>
      <c r="BE42" s="79" t="str">
        <f t="shared" si="32"/>
        <v>n/s</v>
      </c>
      <c r="BF42" s="78" t="str">
        <f t="shared" si="33"/>
        <v/>
      </c>
      <c r="BG42" s="79" t="str">
        <f t="shared" si="34"/>
        <v>n/s</v>
      </c>
      <c r="BH42" s="99"/>
      <c r="BI42" s="78" t="str">
        <f t="shared" si="35"/>
        <v/>
      </c>
      <c r="BJ42" s="79" t="str">
        <f t="shared" si="36"/>
        <v>n/s</v>
      </c>
      <c r="BK42" s="78" t="str">
        <f t="shared" si="37"/>
        <v/>
      </c>
      <c r="BL42" s="79" t="str">
        <f t="shared" si="38"/>
        <v>n/s</v>
      </c>
      <c r="BM42" s="99"/>
      <c r="BN42" s="78" t="str">
        <f t="shared" si="39"/>
        <v/>
      </c>
      <c r="BO42" s="79" t="str">
        <f t="shared" si="40"/>
        <v>n/s</v>
      </c>
      <c r="BP42" s="78" t="str">
        <f t="shared" si="41"/>
        <v/>
      </c>
      <c r="BQ42" s="79" t="str">
        <f t="shared" si="42"/>
        <v>n/s</v>
      </c>
      <c r="BR42" s="99"/>
      <c r="BS42" s="78" t="str">
        <f t="shared" si="43"/>
        <v/>
      </c>
      <c r="BT42" s="79" t="str">
        <f t="shared" si="44"/>
        <v>n/s</v>
      </c>
      <c r="BU42" s="78" t="str">
        <f t="shared" si="45"/>
        <v/>
      </c>
      <c r="BV42" s="79" t="str">
        <f t="shared" si="46"/>
        <v>n/s</v>
      </c>
      <c r="BW42" s="33"/>
      <c r="BX42" s="140">
        <f t="shared" si="47"/>
        <v>0</v>
      </c>
      <c r="BY42" s="81" t="str">
        <f t="shared" si="48"/>
        <v>n/s</v>
      </c>
      <c r="BZ42" s="96">
        <f t="shared" si="49"/>
        <v>0</v>
      </c>
      <c r="CA42" s="83">
        <v>38</v>
      </c>
      <c r="CB42" s="83">
        <f t="shared" si="100"/>
        <v>-10</v>
      </c>
      <c r="CC42" s="81" t="str">
        <f t="shared" si="50"/>
        <v>n/s</v>
      </c>
      <c r="CD42" s="96">
        <f t="shared" si="51"/>
        <v>0</v>
      </c>
      <c r="CE42" s="82">
        <f t="shared" si="52"/>
        <v>0</v>
      </c>
      <c r="CF42" s="111">
        <f t="shared" si="53"/>
        <v>28</v>
      </c>
      <c r="CG42" s="112">
        <f t="shared" si="54"/>
        <v>0</v>
      </c>
      <c r="CH42" s="83">
        <v>38</v>
      </c>
      <c r="CI42" s="83">
        <f t="shared" si="101"/>
        <v>-20</v>
      </c>
      <c r="CJ42" s="81" t="str">
        <f t="shared" si="55"/>
        <v>n/s</v>
      </c>
      <c r="CK42" s="96">
        <f t="shared" si="117"/>
        <v>0</v>
      </c>
      <c r="CL42" s="82">
        <f t="shared" si="56"/>
        <v>0</v>
      </c>
      <c r="CM42" s="111">
        <f t="shared" si="57"/>
        <v>28</v>
      </c>
      <c r="CN42" s="112">
        <f t="shared" si="58"/>
        <v>0</v>
      </c>
      <c r="CO42" s="83">
        <v>38</v>
      </c>
      <c r="CP42" s="83">
        <f t="shared" si="103"/>
        <v>-18</v>
      </c>
      <c r="CQ42" s="81" t="str">
        <f t="shared" si="59"/>
        <v>n/s</v>
      </c>
      <c r="CR42" s="96">
        <f t="shared" si="60"/>
        <v>0</v>
      </c>
      <c r="CS42" s="82">
        <f t="shared" si="61"/>
        <v>0</v>
      </c>
      <c r="CT42" s="111">
        <f t="shared" si="62"/>
        <v>28</v>
      </c>
      <c r="CU42" s="112">
        <f t="shared" si="63"/>
        <v>0</v>
      </c>
      <c r="CV42" s="83">
        <v>38</v>
      </c>
      <c r="CW42" s="83">
        <f t="shared" si="104"/>
        <v>-14</v>
      </c>
      <c r="CX42" s="81" t="str">
        <f t="shared" si="64"/>
        <v>n/s</v>
      </c>
      <c r="CY42" s="96">
        <f t="shared" si="65"/>
        <v>0</v>
      </c>
      <c r="CZ42" s="82">
        <f t="shared" si="66"/>
        <v>0</v>
      </c>
      <c r="DA42" s="111">
        <f t="shared" si="67"/>
        <v>28</v>
      </c>
      <c r="DB42" s="112">
        <f t="shared" si="68"/>
        <v>0</v>
      </c>
      <c r="DC42" s="83">
        <v>38</v>
      </c>
      <c r="DD42" s="83">
        <f t="shared" si="105"/>
        <v>-16</v>
      </c>
      <c r="DE42" s="81" t="str">
        <f t="shared" si="69"/>
        <v>n/s</v>
      </c>
      <c r="DF42" s="96">
        <f t="shared" si="70"/>
        <v>0</v>
      </c>
      <c r="DG42" s="82">
        <f t="shared" si="71"/>
        <v>0</v>
      </c>
      <c r="DH42" s="111">
        <f t="shared" si="72"/>
        <v>28</v>
      </c>
      <c r="DI42" s="112">
        <f t="shared" si="73"/>
        <v>0</v>
      </c>
      <c r="DJ42" s="83">
        <v>38</v>
      </c>
      <c r="DK42" s="83">
        <f t="shared" si="106"/>
        <v>-15</v>
      </c>
      <c r="DL42" s="81" t="str">
        <f t="shared" si="74"/>
        <v>n/s</v>
      </c>
      <c r="DM42" s="96">
        <f t="shared" si="75"/>
        <v>0</v>
      </c>
      <c r="DN42" s="82">
        <f t="shared" si="76"/>
        <v>0</v>
      </c>
      <c r="DO42" s="111">
        <f t="shared" si="77"/>
        <v>30</v>
      </c>
      <c r="DP42" s="112">
        <f t="shared" si="78"/>
        <v>0</v>
      </c>
      <c r="DQ42" s="112">
        <v>38</v>
      </c>
      <c r="DR42" s="83">
        <f t="shared" si="107"/>
        <v>-13</v>
      </c>
      <c r="DS42" s="81" t="str">
        <f t="shared" si="79"/>
        <v>n/s</v>
      </c>
      <c r="DT42" s="82">
        <f t="shared" si="108"/>
        <v>0</v>
      </c>
      <c r="DU42" s="82">
        <f t="shared" si="80"/>
        <v>0</v>
      </c>
      <c r="DV42" s="84">
        <f t="shared" si="81"/>
        <v>30</v>
      </c>
      <c r="DW42" s="112">
        <f t="shared" si="82"/>
        <v>0</v>
      </c>
      <c r="DX42" s="83">
        <v>38</v>
      </c>
      <c r="DY42" s="83">
        <f t="shared" si="109"/>
        <v>-13</v>
      </c>
      <c r="DZ42" s="81" t="str">
        <f t="shared" si="83"/>
        <v>n/s</v>
      </c>
      <c r="EA42" s="96">
        <f t="shared" si="110"/>
        <v>0</v>
      </c>
      <c r="EB42" s="82" t="str">
        <f t="shared" si="84"/>
        <v xml:space="preserve"> </v>
      </c>
      <c r="EC42" s="84" t="str">
        <f t="shared" si="85"/>
        <v xml:space="preserve"> </v>
      </c>
      <c r="ED42" s="112" t="str">
        <f t="shared" si="86"/>
        <v xml:space="preserve"> </v>
      </c>
      <c r="EE42" s="83">
        <v>38</v>
      </c>
      <c r="EF42" s="83">
        <f t="shared" si="111"/>
        <v>-37</v>
      </c>
      <c r="EG42" s="81" t="str">
        <f t="shared" si="87"/>
        <v>n/s</v>
      </c>
      <c r="EH42" s="96">
        <f t="shared" si="112"/>
        <v>0</v>
      </c>
      <c r="EI42" s="82" t="str">
        <f t="shared" si="88"/>
        <v xml:space="preserve"> </v>
      </c>
      <c r="EJ42" s="84" t="str">
        <f t="shared" si="89"/>
        <v xml:space="preserve"> </v>
      </c>
      <c r="EK42" s="112" t="str">
        <f t="shared" si="90"/>
        <v xml:space="preserve"> </v>
      </c>
      <c r="EL42" s="83">
        <v>38</v>
      </c>
      <c r="EM42" s="83">
        <f t="shared" si="113"/>
        <v>-37</v>
      </c>
      <c r="EN42" s="86">
        <f t="shared" si="91"/>
        <v>-99</v>
      </c>
      <c r="EO42" s="65"/>
      <c r="EP42" s="87">
        <f t="shared" si="92"/>
        <v>-99</v>
      </c>
      <c r="EQ42" s="88">
        <f t="shared" si="93"/>
        <v>30</v>
      </c>
      <c r="ER42" s="89">
        <f t="shared" si="94"/>
        <v>177</v>
      </c>
      <c r="ES42" s="90">
        <f t="shared" si="95"/>
        <v>-99</v>
      </c>
      <c r="ET42" s="91">
        <v>38</v>
      </c>
      <c r="EU42" s="91">
        <v>1</v>
      </c>
      <c r="EV42" s="84">
        <f t="shared" si="96"/>
        <v>30</v>
      </c>
      <c r="EW42" s="141">
        <f t="shared" si="97"/>
        <v>0</v>
      </c>
      <c r="EX42" s="93">
        <f t="shared" si="98"/>
        <v>0</v>
      </c>
    </row>
    <row r="43" spans="1:154" s="98" customFormat="1" ht="15" hidden="1" customHeight="1">
      <c r="A43" s="142">
        <v>39</v>
      </c>
      <c r="B43" s="143"/>
      <c r="C43" s="67"/>
      <c r="D43" s="67"/>
      <c r="E43" s="67"/>
      <c r="F43" s="67"/>
      <c r="G43" s="67"/>
      <c r="H43" s="145"/>
      <c r="I43" s="68"/>
      <c r="J43" s="113"/>
      <c r="K43" s="114"/>
      <c r="L43" s="113"/>
      <c r="M43" s="71"/>
      <c r="N43" s="143"/>
      <c r="O43" s="146"/>
      <c r="P43" s="147"/>
      <c r="Q43" s="73">
        <f t="shared" si="2"/>
        <v>0</v>
      </c>
      <c r="R43" s="73">
        <f t="shared" si="3"/>
        <v>0</v>
      </c>
      <c r="S43" s="74"/>
      <c r="T43" s="74"/>
      <c r="U43" s="140"/>
      <c r="V43" s="76">
        <f t="shared" si="4"/>
        <v>1.1056266554125818</v>
      </c>
      <c r="W43" s="76">
        <f t="shared" si="5"/>
        <v>1.0921832629055259</v>
      </c>
      <c r="X43" s="76">
        <f t="shared" si="6"/>
        <v>1.0780012224585218</v>
      </c>
      <c r="Y43" s="99"/>
      <c r="Z43" s="78" t="str">
        <f t="shared" si="7"/>
        <v/>
      </c>
      <c r="AA43" s="79" t="str">
        <f t="shared" si="8"/>
        <v>n/s</v>
      </c>
      <c r="AB43" s="78" t="str">
        <f t="shared" si="9"/>
        <v/>
      </c>
      <c r="AC43" s="79" t="str">
        <f t="shared" si="10"/>
        <v>n/s</v>
      </c>
      <c r="AD43" s="99"/>
      <c r="AE43" s="78" t="str">
        <f t="shared" si="11"/>
        <v/>
      </c>
      <c r="AF43" s="79" t="str">
        <f t="shared" si="12"/>
        <v>n/s</v>
      </c>
      <c r="AG43" s="78" t="str">
        <f t="shared" si="13"/>
        <v/>
      </c>
      <c r="AH43" s="79" t="str">
        <f t="shared" si="14"/>
        <v>n/s</v>
      </c>
      <c r="AI43" s="99"/>
      <c r="AJ43" s="78" t="str">
        <f t="shared" si="15"/>
        <v/>
      </c>
      <c r="AK43" s="79" t="str">
        <f t="shared" si="16"/>
        <v>n/s</v>
      </c>
      <c r="AL43" s="78" t="str">
        <f t="shared" si="17"/>
        <v/>
      </c>
      <c r="AM43" s="79" t="str">
        <f t="shared" si="18"/>
        <v>n/s</v>
      </c>
      <c r="AN43" s="99"/>
      <c r="AO43" s="78" t="str">
        <f t="shared" si="19"/>
        <v/>
      </c>
      <c r="AP43" s="79" t="str">
        <f t="shared" si="20"/>
        <v>n/s</v>
      </c>
      <c r="AQ43" s="78" t="str">
        <f t="shared" si="21"/>
        <v/>
      </c>
      <c r="AR43" s="79" t="str">
        <f t="shared" si="22"/>
        <v>n/s</v>
      </c>
      <c r="AS43" s="99"/>
      <c r="AT43" s="78" t="str">
        <f t="shared" si="23"/>
        <v/>
      </c>
      <c r="AU43" s="79" t="str">
        <f t="shared" si="24"/>
        <v>n/s</v>
      </c>
      <c r="AV43" s="78" t="str">
        <f t="shared" si="25"/>
        <v/>
      </c>
      <c r="AW43" s="79" t="str">
        <f t="shared" si="26"/>
        <v>n/s</v>
      </c>
      <c r="AX43" s="99"/>
      <c r="AY43" s="78" t="str">
        <f t="shared" si="27"/>
        <v/>
      </c>
      <c r="AZ43" s="79" t="str">
        <f t="shared" si="28"/>
        <v>n/s</v>
      </c>
      <c r="BA43" s="78" t="str">
        <f t="shared" si="29"/>
        <v/>
      </c>
      <c r="BB43" s="79" t="str">
        <f t="shared" si="30"/>
        <v>n/s</v>
      </c>
      <c r="BC43" s="99"/>
      <c r="BD43" s="78" t="str">
        <f t="shared" si="31"/>
        <v/>
      </c>
      <c r="BE43" s="79" t="str">
        <f t="shared" si="32"/>
        <v>n/s</v>
      </c>
      <c r="BF43" s="78" t="str">
        <f t="shared" si="33"/>
        <v/>
      </c>
      <c r="BG43" s="79" t="str">
        <f t="shared" si="34"/>
        <v>n/s</v>
      </c>
      <c r="BH43" s="99"/>
      <c r="BI43" s="78" t="str">
        <f t="shared" si="35"/>
        <v/>
      </c>
      <c r="BJ43" s="79" t="str">
        <f t="shared" si="36"/>
        <v>n/s</v>
      </c>
      <c r="BK43" s="78" t="str">
        <f t="shared" si="37"/>
        <v/>
      </c>
      <c r="BL43" s="79" t="str">
        <f t="shared" si="38"/>
        <v>n/s</v>
      </c>
      <c r="BM43" s="99"/>
      <c r="BN43" s="78" t="str">
        <f t="shared" si="39"/>
        <v/>
      </c>
      <c r="BO43" s="79" t="str">
        <f t="shared" si="40"/>
        <v>n/s</v>
      </c>
      <c r="BP43" s="78" t="str">
        <f t="shared" si="41"/>
        <v/>
      </c>
      <c r="BQ43" s="79" t="str">
        <f t="shared" si="42"/>
        <v>n/s</v>
      </c>
      <c r="BR43" s="99"/>
      <c r="BS43" s="78" t="str">
        <f t="shared" si="43"/>
        <v/>
      </c>
      <c r="BT43" s="79" t="str">
        <f t="shared" si="44"/>
        <v>n/s</v>
      </c>
      <c r="BU43" s="78" t="str">
        <f t="shared" si="45"/>
        <v/>
      </c>
      <c r="BV43" s="79" t="str">
        <f t="shared" si="46"/>
        <v>n/s</v>
      </c>
      <c r="BW43" s="33"/>
      <c r="BX43" s="140">
        <f t="shared" si="47"/>
        <v>0</v>
      </c>
      <c r="BY43" s="81" t="str">
        <f t="shared" si="48"/>
        <v>n/s</v>
      </c>
      <c r="BZ43" s="96">
        <f t="shared" si="49"/>
        <v>0</v>
      </c>
      <c r="CA43" s="83">
        <v>39</v>
      </c>
      <c r="CB43" s="83">
        <f t="shared" si="100"/>
        <v>-11</v>
      </c>
      <c r="CC43" s="81" t="str">
        <f t="shared" si="50"/>
        <v>n/s</v>
      </c>
      <c r="CD43" s="96">
        <f t="shared" si="51"/>
        <v>0</v>
      </c>
      <c r="CE43" s="82">
        <f t="shared" si="52"/>
        <v>0</v>
      </c>
      <c r="CF43" s="111">
        <f t="shared" si="53"/>
        <v>28</v>
      </c>
      <c r="CG43" s="112">
        <f t="shared" si="54"/>
        <v>0</v>
      </c>
      <c r="CH43" s="83">
        <v>39</v>
      </c>
      <c r="CI43" s="83">
        <f t="shared" si="101"/>
        <v>-21</v>
      </c>
      <c r="CJ43" s="81" t="str">
        <f t="shared" si="55"/>
        <v>n/s</v>
      </c>
      <c r="CK43" s="96">
        <f t="shared" si="117"/>
        <v>0</v>
      </c>
      <c r="CL43" s="82">
        <f t="shared" si="56"/>
        <v>0</v>
      </c>
      <c r="CM43" s="111">
        <f t="shared" si="57"/>
        <v>28</v>
      </c>
      <c r="CN43" s="112">
        <f t="shared" si="58"/>
        <v>0</v>
      </c>
      <c r="CO43" s="83">
        <v>39</v>
      </c>
      <c r="CP43" s="83">
        <f t="shared" si="103"/>
        <v>-19</v>
      </c>
      <c r="CQ43" s="81" t="str">
        <f t="shared" si="59"/>
        <v>n/s</v>
      </c>
      <c r="CR43" s="96">
        <f t="shared" si="60"/>
        <v>0</v>
      </c>
      <c r="CS43" s="82">
        <f t="shared" si="61"/>
        <v>0</v>
      </c>
      <c r="CT43" s="111">
        <f t="shared" si="62"/>
        <v>28</v>
      </c>
      <c r="CU43" s="112">
        <f t="shared" si="63"/>
        <v>0</v>
      </c>
      <c r="CV43" s="83">
        <v>39</v>
      </c>
      <c r="CW43" s="83">
        <f t="shared" si="104"/>
        <v>-15</v>
      </c>
      <c r="CX43" s="81" t="str">
        <f t="shared" si="64"/>
        <v>n/s</v>
      </c>
      <c r="CY43" s="96">
        <f t="shared" si="65"/>
        <v>0</v>
      </c>
      <c r="CZ43" s="82">
        <f t="shared" si="66"/>
        <v>0</v>
      </c>
      <c r="DA43" s="111">
        <f t="shared" si="67"/>
        <v>28</v>
      </c>
      <c r="DB43" s="112">
        <f t="shared" si="68"/>
        <v>0</v>
      </c>
      <c r="DC43" s="83">
        <v>39</v>
      </c>
      <c r="DD43" s="83">
        <f t="shared" si="105"/>
        <v>-17</v>
      </c>
      <c r="DE43" s="81" t="str">
        <f t="shared" si="69"/>
        <v>n/s</v>
      </c>
      <c r="DF43" s="96">
        <f t="shared" si="70"/>
        <v>0</v>
      </c>
      <c r="DG43" s="82">
        <f t="shared" si="71"/>
        <v>0</v>
      </c>
      <c r="DH43" s="111">
        <f t="shared" si="72"/>
        <v>28</v>
      </c>
      <c r="DI43" s="112">
        <f t="shared" si="73"/>
        <v>0</v>
      </c>
      <c r="DJ43" s="83">
        <v>39</v>
      </c>
      <c r="DK43" s="83">
        <f t="shared" si="106"/>
        <v>-16</v>
      </c>
      <c r="DL43" s="81" t="str">
        <f t="shared" si="74"/>
        <v>n/s</v>
      </c>
      <c r="DM43" s="96">
        <f t="shared" si="75"/>
        <v>0</v>
      </c>
      <c r="DN43" s="82">
        <f t="shared" si="76"/>
        <v>0</v>
      </c>
      <c r="DO43" s="111">
        <f t="shared" si="77"/>
        <v>30</v>
      </c>
      <c r="DP43" s="112">
        <f t="shared" si="78"/>
        <v>0</v>
      </c>
      <c r="DQ43" s="112">
        <v>39</v>
      </c>
      <c r="DR43" s="83">
        <f t="shared" si="107"/>
        <v>-14</v>
      </c>
      <c r="DS43" s="81" t="str">
        <f t="shared" si="79"/>
        <v>n/s</v>
      </c>
      <c r="DT43" s="82">
        <f t="shared" si="108"/>
        <v>0</v>
      </c>
      <c r="DU43" s="82">
        <f t="shared" si="80"/>
        <v>0</v>
      </c>
      <c r="DV43" s="84">
        <f t="shared" si="81"/>
        <v>30</v>
      </c>
      <c r="DW43" s="112">
        <f t="shared" si="82"/>
        <v>0</v>
      </c>
      <c r="DX43" s="83">
        <v>39</v>
      </c>
      <c r="DY43" s="83">
        <f t="shared" si="109"/>
        <v>-14</v>
      </c>
      <c r="DZ43" s="81" t="str">
        <f t="shared" si="83"/>
        <v>n/s</v>
      </c>
      <c r="EA43" s="96">
        <f t="shared" si="110"/>
        <v>0</v>
      </c>
      <c r="EB43" s="82" t="str">
        <f t="shared" si="84"/>
        <v xml:space="preserve"> </v>
      </c>
      <c r="EC43" s="84" t="str">
        <f t="shared" si="85"/>
        <v xml:space="preserve"> </v>
      </c>
      <c r="ED43" s="112" t="str">
        <f t="shared" si="86"/>
        <v xml:space="preserve"> </v>
      </c>
      <c r="EE43" s="83">
        <v>39</v>
      </c>
      <c r="EF43" s="83">
        <f t="shared" si="111"/>
        <v>-38</v>
      </c>
      <c r="EG43" s="81" t="str">
        <f t="shared" si="87"/>
        <v>n/s</v>
      </c>
      <c r="EH43" s="96">
        <f t="shared" si="112"/>
        <v>0</v>
      </c>
      <c r="EI43" s="82" t="str">
        <f t="shared" si="88"/>
        <v xml:space="preserve"> </v>
      </c>
      <c r="EJ43" s="84" t="str">
        <f t="shared" si="89"/>
        <v xml:space="preserve"> </v>
      </c>
      <c r="EK43" s="112" t="str">
        <f t="shared" si="90"/>
        <v xml:space="preserve"> </v>
      </c>
      <c r="EL43" s="83">
        <v>39</v>
      </c>
      <c r="EM43" s="83">
        <f t="shared" si="113"/>
        <v>-38</v>
      </c>
      <c r="EN43" s="86">
        <f t="shared" si="91"/>
        <v>-99</v>
      </c>
      <c r="EO43" s="65"/>
      <c r="EP43" s="87">
        <f t="shared" si="92"/>
        <v>-99</v>
      </c>
      <c r="EQ43" s="88">
        <f t="shared" si="93"/>
        <v>30</v>
      </c>
      <c r="ER43" s="89">
        <f t="shared" si="94"/>
        <v>177</v>
      </c>
      <c r="ES43" s="90">
        <f t="shared" si="95"/>
        <v>-99</v>
      </c>
      <c r="ET43" s="91">
        <v>39</v>
      </c>
      <c r="EU43" s="91">
        <v>1</v>
      </c>
      <c r="EV43" s="84">
        <f t="shared" si="96"/>
        <v>30</v>
      </c>
      <c r="EW43" s="141">
        <f t="shared" si="97"/>
        <v>0</v>
      </c>
      <c r="EX43" s="93">
        <f t="shared" si="98"/>
        <v>0</v>
      </c>
    </row>
    <row r="44" spans="1:154" s="98" customFormat="1" ht="12.75" hidden="1" customHeight="1">
      <c r="A44" s="142">
        <v>40</v>
      </c>
      <c r="B44" s="143"/>
      <c r="C44" s="67"/>
      <c r="D44" s="67"/>
      <c r="E44" s="67"/>
      <c r="F44" s="67"/>
      <c r="G44" s="67"/>
      <c r="H44" s="67"/>
      <c r="I44" s="68"/>
      <c r="J44" s="113"/>
      <c r="K44" s="114"/>
      <c r="L44" s="113"/>
      <c r="M44" s="71"/>
      <c r="N44" s="143"/>
      <c r="O44" s="144"/>
      <c r="P44"/>
      <c r="Q44" s="73">
        <f t="shared" si="2"/>
        <v>0</v>
      </c>
      <c r="R44" s="73">
        <f t="shared" si="3"/>
        <v>0</v>
      </c>
      <c r="S44" s="74"/>
      <c r="T44" s="74"/>
      <c r="U44" s="140"/>
      <c r="V44" s="76">
        <f t="shared" si="4"/>
        <v>1.1056266554125818</v>
      </c>
      <c r="W44" s="76">
        <f t="shared" si="5"/>
        <v>1.0921832629055259</v>
      </c>
      <c r="X44" s="76">
        <f t="shared" si="6"/>
        <v>1.0780012224585218</v>
      </c>
      <c r="Y44" s="99"/>
      <c r="Z44" s="78" t="str">
        <f t="shared" si="7"/>
        <v/>
      </c>
      <c r="AA44" s="79" t="str">
        <f t="shared" si="8"/>
        <v>n/s</v>
      </c>
      <c r="AB44" s="78" t="str">
        <f t="shared" si="9"/>
        <v/>
      </c>
      <c r="AC44" s="79" t="str">
        <f t="shared" si="10"/>
        <v>n/s</v>
      </c>
      <c r="AD44" s="99"/>
      <c r="AE44" s="78" t="str">
        <f t="shared" si="11"/>
        <v/>
      </c>
      <c r="AF44" s="79" t="str">
        <f t="shared" si="12"/>
        <v>n/s</v>
      </c>
      <c r="AG44" s="78" t="str">
        <f t="shared" si="13"/>
        <v/>
      </c>
      <c r="AH44" s="79" t="str">
        <f t="shared" si="14"/>
        <v>n/s</v>
      </c>
      <c r="AI44" s="99"/>
      <c r="AJ44" s="78" t="str">
        <f t="shared" si="15"/>
        <v/>
      </c>
      <c r="AK44" s="79" t="str">
        <f t="shared" si="16"/>
        <v>n/s</v>
      </c>
      <c r="AL44" s="78" t="str">
        <f t="shared" si="17"/>
        <v/>
      </c>
      <c r="AM44" s="79" t="str">
        <f t="shared" si="18"/>
        <v>n/s</v>
      </c>
      <c r="AN44" s="99"/>
      <c r="AO44" s="78" t="str">
        <f t="shared" si="19"/>
        <v/>
      </c>
      <c r="AP44" s="79" t="str">
        <f t="shared" si="20"/>
        <v>n/s</v>
      </c>
      <c r="AQ44" s="78" t="str">
        <f t="shared" si="21"/>
        <v/>
      </c>
      <c r="AR44" s="79" t="str">
        <f t="shared" si="22"/>
        <v>n/s</v>
      </c>
      <c r="AS44" s="99"/>
      <c r="AT44" s="78" t="str">
        <f t="shared" si="23"/>
        <v/>
      </c>
      <c r="AU44" s="79" t="str">
        <f t="shared" si="24"/>
        <v>n/s</v>
      </c>
      <c r="AV44" s="78" t="str">
        <f t="shared" si="25"/>
        <v/>
      </c>
      <c r="AW44" s="79" t="str">
        <f t="shared" si="26"/>
        <v>n/s</v>
      </c>
      <c r="AX44" s="99"/>
      <c r="AY44" s="78" t="str">
        <f t="shared" si="27"/>
        <v/>
      </c>
      <c r="AZ44" s="79" t="str">
        <f t="shared" si="28"/>
        <v>n/s</v>
      </c>
      <c r="BA44" s="78" t="str">
        <f t="shared" si="29"/>
        <v/>
      </c>
      <c r="BB44" s="79" t="str">
        <f t="shared" si="30"/>
        <v>n/s</v>
      </c>
      <c r="BC44" s="99"/>
      <c r="BD44" s="78" t="str">
        <f t="shared" si="31"/>
        <v/>
      </c>
      <c r="BE44" s="79" t="str">
        <f t="shared" si="32"/>
        <v>n/s</v>
      </c>
      <c r="BF44" s="78" t="str">
        <f t="shared" si="33"/>
        <v/>
      </c>
      <c r="BG44" s="79" t="str">
        <f t="shared" si="34"/>
        <v>n/s</v>
      </c>
      <c r="BH44" s="99"/>
      <c r="BI44" s="78" t="str">
        <f t="shared" si="35"/>
        <v/>
      </c>
      <c r="BJ44" s="79" t="str">
        <f t="shared" si="36"/>
        <v>n/s</v>
      </c>
      <c r="BK44" s="78" t="str">
        <f t="shared" si="37"/>
        <v/>
      </c>
      <c r="BL44" s="79" t="str">
        <f t="shared" si="38"/>
        <v>n/s</v>
      </c>
      <c r="BM44" s="99"/>
      <c r="BN44" s="78" t="str">
        <f t="shared" si="39"/>
        <v/>
      </c>
      <c r="BO44" s="79" t="str">
        <f t="shared" si="40"/>
        <v>n/s</v>
      </c>
      <c r="BP44" s="78" t="str">
        <f t="shared" si="41"/>
        <v/>
      </c>
      <c r="BQ44" s="79" t="str">
        <f t="shared" si="42"/>
        <v>n/s</v>
      </c>
      <c r="BR44" s="99"/>
      <c r="BS44" s="78" t="str">
        <f t="shared" si="43"/>
        <v/>
      </c>
      <c r="BT44" s="79" t="str">
        <f t="shared" si="44"/>
        <v>n/s</v>
      </c>
      <c r="BU44" s="78" t="str">
        <f t="shared" si="45"/>
        <v/>
      </c>
      <c r="BV44" s="79" t="str">
        <f t="shared" si="46"/>
        <v>n/s</v>
      </c>
      <c r="BW44" s="33"/>
      <c r="BX44" s="140">
        <f t="shared" si="47"/>
        <v>0</v>
      </c>
      <c r="BY44" s="81" t="str">
        <f t="shared" si="48"/>
        <v>n/s</v>
      </c>
      <c r="BZ44" s="96">
        <f t="shared" si="49"/>
        <v>0</v>
      </c>
      <c r="CA44" s="83">
        <v>40</v>
      </c>
      <c r="CB44" s="83">
        <f t="shared" si="100"/>
        <v>-12</v>
      </c>
      <c r="CC44" s="81" t="str">
        <f t="shared" si="50"/>
        <v>n/s</v>
      </c>
      <c r="CD44" s="96">
        <f t="shared" si="51"/>
        <v>0</v>
      </c>
      <c r="CE44" s="82">
        <f t="shared" si="52"/>
        <v>0</v>
      </c>
      <c r="CF44" s="111">
        <f t="shared" si="53"/>
        <v>28</v>
      </c>
      <c r="CG44" s="112">
        <f t="shared" si="54"/>
        <v>0</v>
      </c>
      <c r="CH44" s="83">
        <v>40</v>
      </c>
      <c r="CI44" s="83">
        <f t="shared" si="101"/>
        <v>-22</v>
      </c>
      <c r="CJ44" s="81" t="str">
        <f t="shared" si="55"/>
        <v>n/s</v>
      </c>
      <c r="CK44" s="96">
        <f t="shared" si="117"/>
        <v>0</v>
      </c>
      <c r="CL44" s="82">
        <f t="shared" si="56"/>
        <v>0</v>
      </c>
      <c r="CM44" s="111">
        <f t="shared" si="57"/>
        <v>28</v>
      </c>
      <c r="CN44" s="112">
        <f t="shared" si="58"/>
        <v>0</v>
      </c>
      <c r="CO44" s="83">
        <v>40</v>
      </c>
      <c r="CP44" s="83">
        <f t="shared" si="103"/>
        <v>-20</v>
      </c>
      <c r="CQ44" s="81" t="str">
        <f t="shared" si="59"/>
        <v>n/s</v>
      </c>
      <c r="CR44" s="96">
        <f t="shared" si="60"/>
        <v>0</v>
      </c>
      <c r="CS44" s="82">
        <f t="shared" si="61"/>
        <v>0</v>
      </c>
      <c r="CT44" s="111">
        <f t="shared" si="62"/>
        <v>28</v>
      </c>
      <c r="CU44" s="112">
        <f t="shared" si="63"/>
        <v>0</v>
      </c>
      <c r="CV44" s="83">
        <v>40</v>
      </c>
      <c r="CW44" s="83">
        <f t="shared" si="104"/>
        <v>-16</v>
      </c>
      <c r="CX44" s="81" t="str">
        <f t="shared" si="64"/>
        <v>n/s</v>
      </c>
      <c r="CY44" s="96">
        <f t="shared" si="65"/>
        <v>0</v>
      </c>
      <c r="CZ44" s="82">
        <f t="shared" si="66"/>
        <v>0</v>
      </c>
      <c r="DA44" s="111">
        <f t="shared" si="67"/>
        <v>28</v>
      </c>
      <c r="DB44" s="112">
        <f t="shared" si="68"/>
        <v>0</v>
      </c>
      <c r="DC44" s="83">
        <v>40</v>
      </c>
      <c r="DD44" s="83">
        <f t="shared" si="105"/>
        <v>-18</v>
      </c>
      <c r="DE44" s="81" t="str">
        <f t="shared" si="69"/>
        <v>n/s</v>
      </c>
      <c r="DF44" s="96">
        <f t="shared" si="70"/>
        <v>0</v>
      </c>
      <c r="DG44" s="82">
        <f t="shared" si="71"/>
        <v>0</v>
      </c>
      <c r="DH44" s="111"/>
      <c r="DI44" s="112">
        <f t="shared" si="73"/>
        <v>0</v>
      </c>
      <c r="DJ44" s="83">
        <v>40</v>
      </c>
      <c r="DK44" s="83">
        <f t="shared" si="106"/>
        <v>-17</v>
      </c>
      <c r="DL44" s="81" t="str">
        <f t="shared" si="74"/>
        <v>n/s</v>
      </c>
      <c r="DM44" s="96">
        <f t="shared" si="75"/>
        <v>0</v>
      </c>
      <c r="DN44" s="82">
        <f t="shared" si="76"/>
        <v>0</v>
      </c>
      <c r="DO44" s="111">
        <f t="shared" si="77"/>
        <v>30</v>
      </c>
      <c r="DP44" s="112">
        <f t="shared" si="78"/>
        <v>0</v>
      </c>
      <c r="DQ44" s="112">
        <v>40</v>
      </c>
      <c r="DR44" s="83">
        <f t="shared" si="107"/>
        <v>-15</v>
      </c>
      <c r="DS44" s="81" t="str">
        <f t="shared" si="79"/>
        <v>n/s</v>
      </c>
      <c r="DT44" s="82">
        <f t="shared" si="108"/>
        <v>0</v>
      </c>
      <c r="DU44" s="82">
        <f t="shared" si="80"/>
        <v>0</v>
      </c>
      <c r="DV44" s="84">
        <f t="shared" si="81"/>
        <v>30</v>
      </c>
      <c r="DW44" s="112">
        <f t="shared" si="82"/>
        <v>0</v>
      </c>
      <c r="DX44" s="83">
        <v>40</v>
      </c>
      <c r="DY44" s="83">
        <f t="shared" si="109"/>
        <v>-15</v>
      </c>
      <c r="DZ44" s="81" t="str">
        <f t="shared" si="83"/>
        <v>n/s</v>
      </c>
      <c r="EA44" s="96">
        <f t="shared" si="110"/>
        <v>0</v>
      </c>
      <c r="EB44" s="82" t="str">
        <f t="shared" si="84"/>
        <v xml:space="preserve"> </v>
      </c>
      <c r="EC44" s="84" t="str">
        <f t="shared" si="85"/>
        <v xml:space="preserve"> </v>
      </c>
      <c r="ED44" s="112" t="str">
        <f t="shared" si="86"/>
        <v xml:space="preserve"> </v>
      </c>
      <c r="EE44" s="83">
        <v>40</v>
      </c>
      <c r="EF44" s="83">
        <f t="shared" si="111"/>
        <v>-39</v>
      </c>
      <c r="EG44" s="81" t="str">
        <f t="shared" si="87"/>
        <v>n/s</v>
      </c>
      <c r="EH44" s="96">
        <f t="shared" si="112"/>
        <v>0</v>
      </c>
      <c r="EI44" s="82" t="str">
        <f t="shared" si="88"/>
        <v xml:space="preserve"> </v>
      </c>
      <c r="EJ44" s="84" t="str">
        <f t="shared" si="89"/>
        <v xml:space="preserve"> </v>
      </c>
      <c r="EK44" s="112" t="str">
        <f t="shared" si="90"/>
        <v xml:space="preserve"> </v>
      </c>
      <c r="EL44" s="83">
        <v>40</v>
      </c>
      <c r="EM44" s="83">
        <f t="shared" si="113"/>
        <v>-39</v>
      </c>
      <c r="EN44" s="86">
        <f t="shared" si="91"/>
        <v>-99</v>
      </c>
      <c r="EO44" s="65"/>
      <c r="EP44" s="87">
        <f>MAX(DU44,DN44,DG44,CZ44,CS44,CL44,CE44,BZ44)+EN44+EO44</f>
        <v>-99</v>
      </c>
      <c r="EQ44" s="88">
        <f t="shared" si="93"/>
        <v>30</v>
      </c>
      <c r="ER44" s="89">
        <f t="shared" si="94"/>
        <v>177</v>
      </c>
      <c r="ES44" s="90">
        <f t="shared" si="95"/>
        <v>-99</v>
      </c>
      <c r="ET44" s="91">
        <v>40</v>
      </c>
      <c r="EU44" s="91">
        <v>1</v>
      </c>
      <c r="EV44" s="84">
        <f t="shared" si="96"/>
        <v>30</v>
      </c>
      <c r="EW44" s="141">
        <f t="shared" si="97"/>
        <v>0</v>
      </c>
      <c r="EX44" s="93">
        <f t="shared" si="98"/>
        <v>0</v>
      </c>
    </row>
    <row r="45" spans="1:154">
      <c r="B45" s="148" t="s">
        <v>104</v>
      </c>
      <c r="C45" s="67"/>
      <c r="D45" s="67"/>
      <c r="E45" s="67"/>
      <c r="F45" s="67"/>
      <c r="G45" s="67"/>
      <c r="H45" s="67"/>
      <c r="I45" s="68"/>
      <c r="J45" s="113"/>
      <c r="K45" s="114"/>
      <c r="L45" s="113"/>
      <c r="M45" s="143"/>
      <c r="N45" s="115"/>
      <c r="O45" s="141"/>
      <c r="AN45" s="149"/>
      <c r="BX45" s="150" t="s">
        <v>105</v>
      </c>
      <c r="BY45" s="151">
        <f>SUMIF(BY5:BY44,"&gt;0",$EU$5:$EU$44)+SUMIF(BY5:BY44,"n/f",$EU$5:$EU$44)</f>
        <v>27</v>
      </c>
      <c r="BZ45" s="152"/>
      <c r="CA45" s="152"/>
      <c r="CB45" s="152"/>
      <c r="CC45" s="151">
        <f>SUMIF(CC5:CC44,"&gt;0",$EU$5:$EU$44)+SUMIF(CC5:CC44,"n/f",$EU$5:$EU$44)</f>
        <v>17</v>
      </c>
      <c r="CD45" s="153"/>
      <c r="CE45" s="154"/>
      <c r="CF45" s="155"/>
      <c r="CG45" s="152"/>
      <c r="CH45" s="152"/>
      <c r="CI45" s="152"/>
      <c r="CJ45" s="151">
        <f>SUMIF(CJ5:CJ44,"&gt;0",$EU$5:$EU$44)+SUMIF(CJ5:CJ44,"n/f",$EU$5:$EU$44)</f>
        <v>19</v>
      </c>
      <c r="CK45" s="153"/>
      <c r="CL45" s="154"/>
      <c r="CM45" s="155"/>
      <c r="CN45" s="152"/>
      <c r="CO45" s="152"/>
      <c r="CP45" s="152"/>
      <c r="CQ45" s="151">
        <f>SUMIF(CQ5:CQ44,"&gt;0",$EU$5:$EU$44)+SUMIF(CQ5:CQ44,"n/f",$EU$5:$EU$44)</f>
        <v>23</v>
      </c>
      <c r="CR45" s="153"/>
      <c r="CS45" s="154"/>
      <c r="CT45" s="155"/>
      <c r="CU45" s="152"/>
      <c r="CV45" s="152"/>
      <c r="CW45" s="152"/>
      <c r="CX45" s="151">
        <f>SUMIF(CX5:CX44,"&gt;0",$EU$5:$EU$44)+SUMIF(CX5:CX44,"n/f",$EU$5:$EU$44)</f>
        <v>21</v>
      </c>
      <c r="CY45" s="153"/>
      <c r="CZ45" s="154"/>
      <c r="DA45" s="155"/>
      <c r="DB45" s="152"/>
      <c r="DC45" s="152"/>
      <c r="DD45" s="152"/>
      <c r="DE45" s="151">
        <f>SUMIF(DE5:DE44,"&gt;0",$EU$5:$EU$44)+SUMIF(DE5:DE44,"n/f",$EU$5:$EU$44)</f>
        <v>22</v>
      </c>
      <c r="DF45" s="153"/>
      <c r="DG45" s="154"/>
      <c r="DH45" s="155"/>
      <c r="DI45" s="152"/>
      <c r="DJ45" s="152"/>
      <c r="DK45" s="152"/>
      <c r="DL45" s="151">
        <f>SUMIF(DL5:DL44,"&gt;0",$EU$5:$EU$44)+SUMIF(DL5:DL44,"n/f",$EU$5:$EU$44)</f>
        <v>24</v>
      </c>
      <c r="DM45" s="153"/>
      <c r="DN45" s="154"/>
      <c r="DO45" s="155"/>
      <c r="DP45" s="152"/>
      <c r="DQ45" s="152"/>
      <c r="DR45" s="152"/>
      <c r="DS45" s="151">
        <f>SUMIF(DS5:DS44,"&gt;0",$EU$5:$EU$44)+SUMIF(DS5:DS44,"n/f",$EU$5:$EU$44)</f>
        <v>24</v>
      </c>
      <c r="DT45" s="153"/>
      <c r="DU45" s="154"/>
      <c r="DV45" s="155"/>
      <c r="DW45" s="152"/>
      <c r="DX45" s="152"/>
      <c r="DY45" s="152"/>
      <c r="DZ45" s="151">
        <f>SUMIF(DZ5:DZ44,"&gt;0",$EU$5:$EU$44)+SUMIF(DZ5:DZ44,"n/f",$EU$5:$EU$44)</f>
        <v>0</v>
      </c>
      <c r="EA45" s="153"/>
      <c r="EB45" s="154"/>
      <c r="EC45" s="155"/>
      <c r="ED45" s="152"/>
      <c r="EE45" s="152"/>
      <c r="EF45" s="152"/>
      <c r="EG45" s="151">
        <f>SUMIF(EG5:EG44,"&gt;0",$EU$5:$EU$44)+SUMIF(EG5:EG44,"n/f",$EU$5:$EU$44)</f>
        <v>0</v>
      </c>
      <c r="EH45" s="153"/>
      <c r="EI45" s="154"/>
      <c r="EJ45" s="155"/>
      <c r="EK45" s="152"/>
      <c r="EL45" s="152"/>
      <c r="EM45" s="152"/>
      <c r="EN45" s="156"/>
      <c r="EO45" s="156"/>
      <c r="EP45" s="157"/>
      <c r="EQ45" s="96"/>
      <c r="ER45" s="153"/>
      <c r="ES45" s="152"/>
      <c r="ET45" s="152"/>
      <c r="EU45" s="152"/>
      <c r="EV45" s="153"/>
      <c r="EW45" s="153"/>
    </row>
    <row r="46" spans="1:154">
      <c r="B46" s="143"/>
      <c r="C46" s="67"/>
      <c r="D46" s="67"/>
      <c r="E46" s="67"/>
      <c r="F46" s="67"/>
      <c r="G46" s="67"/>
      <c r="H46" s="67"/>
      <c r="I46" s="68"/>
      <c r="J46" s="113"/>
      <c r="K46" s="114"/>
      <c r="L46" s="113"/>
      <c r="M46" s="71"/>
      <c r="N46" s="143"/>
      <c r="O46"/>
      <c r="AN46" s="149"/>
    </row>
    <row r="47" spans="1:154">
      <c r="B47" s="159"/>
    </row>
  </sheetData>
  <autoFilter ref="T1:T45"/>
  <mergeCells count="53">
    <mergeCell ref="AL1:AL3"/>
    <mergeCell ref="V1:X1"/>
    <mergeCell ref="Z1:Z4"/>
    <mergeCell ref="AA1:AA4"/>
    <mergeCell ref="AB1:AB3"/>
    <mergeCell ref="AC1:AC4"/>
    <mergeCell ref="AE1:AE4"/>
    <mergeCell ref="AF1:AF4"/>
    <mergeCell ref="AG1:AG3"/>
    <mergeCell ref="AH1:AH4"/>
    <mergeCell ref="AJ1:AJ4"/>
    <mergeCell ref="AK1:AK4"/>
    <mergeCell ref="BA1:BA3"/>
    <mergeCell ref="AM1:AM4"/>
    <mergeCell ref="AO1:AO4"/>
    <mergeCell ref="AP1:AP4"/>
    <mergeCell ref="AQ1:AQ3"/>
    <mergeCell ref="AR1:AR4"/>
    <mergeCell ref="AT1:AT4"/>
    <mergeCell ref="AU1:AU4"/>
    <mergeCell ref="AV1:AV3"/>
    <mergeCell ref="AW1:AW4"/>
    <mergeCell ref="AY1:AY4"/>
    <mergeCell ref="AZ1:AZ4"/>
    <mergeCell ref="BP1:BP3"/>
    <mergeCell ref="BB1:BB4"/>
    <mergeCell ref="BD1:BD4"/>
    <mergeCell ref="BE1:BE4"/>
    <mergeCell ref="BF1:BF3"/>
    <mergeCell ref="BG1:BG4"/>
    <mergeCell ref="BI1:BI4"/>
    <mergeCell ref="BJ1:BJ4"/>
    <mergeCell ref="BK1:BK3"/>
    <mergeCell ref="BL1:BL4"/>
    <mergeCell ref="BN1:BN4"/>
    <mergeCell ref="BO1:BO4"/>
    <mergeCell ref="BQ1:BQ4"/>
    <mergeCell ref="BS1:BS4"/>
    <mergeCell ref="BT1:BT4"/>
    <mergeCell ref="BU1:BU3"/>
    <mergeCell ref="BV1:BV4"/>
    <mergeCell ref="ER1:ER4"/>
    <mergeCell ref="BX3:BZ4"/>
    <mergeCell ref="CC3:CF4"/>
    <mergeCell ref="CJ3:CM4"/>
    <mergeCell ref="CQ3:CT4"/>
    <mergeCell ref="CX3:DA4"/>
    <mergeCell ref="DE3:DH4"/>
    <mergeCell ref="DL3:DO4"/>
    <mergeCell ref="DS3:DV4"/>
    <mergeCell ref="DZ3:EC4"/>
    <mergeCell ref="EP1:EP4"/>
    <mergeCell ref="EG3:EJ4"/>
  </mergeCells>
  <pageMargins left="0.2" right="0.21" top="0.23" bottom="0.2" header="0.17" footer="0.17"/>
  <pageSetup scale="11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A</vt:lpstr>
      <vt:lpstr>B</vt:lpstr>
      <vt:lpstr>Р</vt:lpstr>
      <vt:lpstr>общ (внесены штрафы за спинакер</vt:lpstr>
      <vt:lpstr>общий (old)</vt:lpstr>
      <vt:lpstr>A!гандикап</vt:lpstr>
      <vt:lpstr>B!гандикап</vt:lpstr>
      <vt:lpstr>'общ (внесены штрафы за спинакер'!гандикап</vt:lpstr>
      <vt:lpstr>'общий (old)'!гандикап</vt:lpstr>
      <vt:lpstr>Р!гандикап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CapSin</cp:lastModifiedBy>
  <dcterms:created xsi:type="dcterms:W3CDTF">2013-04-25T16:56:44Z</dcterms:created>
  <dcterms:modified xsi:type="dcterms:W3CDTF">2014-09-20T08:54:26Z</dcterms:modified>
</cp:coreProperties>
</file>